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https://bengtdahlgren.sharepoint.com/sites/GBGVU-projekt/Delade dokument/1025231-06 Återbruk/ReCirculate - forskningsprojekt Energimyndigheten och LF/Återbruksinventering samarbete med White/Slut/"/>
    </mc:Choice>
  </mc:AlternateContent>
  <xr:revisionPtr revIDLastSave="27" documentId="8_{F5E4A7BC-C7D8-42BE-ABDF-4611F2752EB4}" xr6:coauthVersionLast="47" xr6:coauthVersionMax="47" xr10:uidLastSave="{6F3E0498-1196-4B37-9989-49ECE2F0B220}"/>
  <bookViews>
    <workbookView xWindow="-120" yWindow="-120" windowWidth="29040" windowHeight="15840" firstSheet="1" activeTab="3" xr2:uid="{A2B64CEC-06D0-4B06-BB17-C5D2E3EDEAEB}"/>
  </bookViews>
  <sheets>
    <sheet name="1. Förklaringar" sheetId="13" r:id="rId1"/>
    <sheet name="2. Byggprodukter" sheetId="8" r:id="rId2"/>
    <sheet name="3. Installationsprodukter" sheetId="12" r:id="rId3"/>
    <sheet name="Break-even för Installationer" sheetId="11" r:id="rId4"/>
  </sheets>
  <definedNames>
    <definedName name="_xlnm._FilterDatabase" localSheetId="1" hidden="1">'2. Byggprodukter'!$A$3:$J$44</definedName>
    <definedName name="_xlnm._FilterDatabase" localSheetId="2" hidden="1">'3. Installationsprodukter'!$A$3:$J$63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4" i="12" l="1"/>
  <c r="D11" i="12"/>
  <c r="D12" i="12"/>
  <c r="D13" i="12"/>
  <c r="D7" i="12"/>
  <c r="D8" i="12"/>
  <c r="D14" i="12"/>
  <c r="D9" i="12"/>
  <c r="D5" i="12"/>
  <c r="D26" i="12"/>
  <c r="D23" i="12"/>
  <c r="D27" i="12"/>
  <c r="D25" i="12"/>
  <c r="D28" i="12"/>
  <c r="D29" i="12"/>
  <c r="D24" i="12"/>
  <c r="D4" i="12"/>
  <c r="D17" i="12"/>
  <c r="D16" i="12"/>
  <c r="D21" i="12"/>
  <c r="D20" i="12"/>
  <c r="D19" i="12"/>
  <c r="D22" i="12"/>
  <c r="D37" i="12"/>
  <c r="D33" i="12"/>
  <c r="D30" i="12" l="1"/>
  <c r="D32" i="12"/>
  <c r="D10" i="12"/>
  <c r="D6" i="12"/>
  <c r="D18" i="12"/>
  <c r="D15" i="12"/>
  <c r="D35" i="12"/>
  <c r="D36" i="12"/>
  <c r="D31" i="12"/>
  <c r="D18" i="8" l="1"/>
  <c r="D36" i="8"/>
  <c r="D4" i="8" l="1"/>
  <c r="D7" i="8"/>
  <c r="D8" i="8"/>
  <c r="D6" i="8"/>
  <c r="D5" i="8"/>
  <c r="B13" i="11" l="1"/>
  <c r="B61" i="11" s="1"/>
  <c r="B14" i="11"/>
  <c r="C60" i="11" s="1"/>
  <c r="B21" i="11"/>
  <c r="D60" i="11" s="1"/>
  <c r="B22" i="11"/>
  <c r="E61" i="11" s="1"/>
  <c r="D63" i="11"/>
  <c r="B64" i="11"/>
  <c r="B66" i="11"/>
  <c r="D66" i="11"/>
  <c r="B72" i="11"/>
  <c r="B73" i="11"/>
  <c r="B74" i="11"/>
  <c r="D74" i="11"/>
  <c r="B78" i="11"/>
  <c r="B79" i="11"/>
  <c r="C79" i="11"/>
  <c r="B77" i="11" l="1"/>
  <c r="B71" i="11"/>
  <c r="C63" i="11"/>
  <c r="B76" i="11"/>
  <c r="B62" i="11"/>
  <c r="C75" i="11"/>
  <c r="B69" i="11"/>
  <c r="B60" i="11"/>
  <c r="F60" i="11" s="1"/>
  <c r="B70" i="11"/>
  <c r="B75" i="11"/>
  <c r="B68" i="11"/>
  <c r="E66" i="11"/>
  <c r="C62" i="11"/>
  <c r="C78" i="11"/>
  <c r="E74" i="11"/>
  <c r="C70" i="11"/>
  <c r="C66" i="11"/>
  <c r="C77" i="11"/>
  <c r="C74" i="11"/>
  <c r="C69" i="11"/>
  <c r="C65" i="11"/>
  <c r="E76" i="11"/>
  <c r="C73" i="11"/>
  <c r="C68" i="11"/>
  <c r="D73" i="11"/>
  <c r="F73" i="11" s="1"/>
  <c r="D75" i="11"/>
  <c r="F75" i="11" s="1"/>
  <c r="D77" i="11"/>
  <c r="D67" i="11"/>
  <c r="D64" i="11"/>
  <c r="F64" i="11" s="1"/>
  <c r="C61" i="11"/>
  <c r="D65" i="11"/>
  <c r="D72" i="11"/>
  <c r="F72" i="11" s="1"/>
  <c r="C67" i="11"/>
  <c r="C64" i="11"/>
  <c r="D70" i="11"/>
  <c r="D79" i="11"/>
  <c r="F79" i="11" s="1"/>
  <c r="C72" i="11"/>
  <c r="D69" i="11"/>
  <c r="F69" i="11" s="1"/>
  <c r="D76" i="11"/>
  <c r="F76" i="11" s="1"/>
  <c r="D71" i="11"/>
  <c r="F71" i="11" s="1"/>
  <c r="D78" i="11"/>
  <c r="F78" i="11" s="1"/>
  <c r="C76" i="11"/>
  <c r="C71" i="11"/>
  <c r="D68" i="11"/>
  <c r="F68" i="11" s="1"/>
  <c r="D62" i="11"/>
  <c r="F62" i="11" s="1"/>
  <c r="E78" i="11"/>
  <c r="G78" i="11" s="1"/>
  <c r="E68" i="11"/>
  <c r="E70" i="11"/>
  <c r="G70" i="11" s="1"/>
  <c r="E62" i="11"/>
  <c r="E72" i="11"/>
  <c r="F66" i="11"/>
  <c r="G74" i="11"/>
  <c r="E64" i="11"/>
  <c r="G66" i="11"/>
  <c r="F74" i="11"/>
  <c r="D61" i="11"/>
  <c r="F61" i="11" s="1"/>
  <c r="F70" i="11"/>
  <c r="F77" i="11"/>
  <c r="G61" i="11"/>
  <c r="E60" i="11"/>
  <c r="G60" i="11" s="1"/>
  <c r="B67" i="11"/>
  <c r="F67" i="11" s="1"/>
  <c r="B65" i="11"/>
  <c r="B63" i="11"/>
  <c r="F63" i="11" s="1"/>
  <c r="E79" i="11"/>
  <c r="G79" i="11" s="1"/>
  <c r="E77" i="11"/>
  <c r="G77" i="11" s="1"/>
  <c r="E75" i="11"/>
  <c r="G75" i="11" s="1"/>
  <c r="E73" i="11"/>
  <c r="E71" i="11"/>
  <c r="G71" i="11" s="1"/>
  <c r="E69" i="11"/>
  <c r="G69" i="11" s="1"/>
  <c r="E67" i="11"/>
  <c r="E65" i="11"/>
  <c r="G65" i="11" s="1"/>
  <c r="E63" i="11"/>
  <c r="G63" i="11" s="1"/>
  <c r="G68" i="11" l="1"/>
  <c r="G76" i="11"/>
  <c r="G64" i="11"/>
  <c r="G73" i="11"/>
  <c r="G62" i="11"/>
  <c r="G72" i="11"/>
  <c r="G67" i="11"/>
  <c r="F65" i="11"/>
  <c r="D34" i="8"/>
  <c r="D31" i="8"/>
  <c r="D32" i="8"/>
  <c r="D33" i="8"/>
  <c r="D26" i="8"/>
  <c r="D9" i="8" l="1"/>
  <c r="D12" i="8"/>
  <c r="D10" i="8"/>
  <c r="D13" i="8"/>
  <c r="D11" i="8"/>
  <c r="D14" i="8"/>
  <c r="D15" i="8"/>
  <c r="D16" i="8"/>
  <c r="D17" i="8"/>
  <c r="D19" i="8"/>
  <c r="D20" i="8"/>
  <c r="D24" i="8"/>
  <c r="D21" i="8"/>
  <c r="D23" i="8"/>
  <c r="D22" i="8"/>
  <c r="D25" i="8"/>
  <c r="D28" i="8"/>
  <c r="D29" i="8"/>
  <c r="D27" i="8"/>
  <c r="D30" i="8"/>
  <c r="D39" i="8"/>
  <c r="D37" i="8"/>
  <c r="D43" i="8"/>
  <c r="D44" i="8"/>
  <c r="D40" i="8"/>
  <c r="D38" i="8"/>
  <c r="D41" i="8"/>
  <c r="D42" i="8"/>
  <c r="D3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Anton Zita</author>
  </authors>
  <commentList>
    <comment ref="F2" authorId="0" shapeId="0" xr:uid="{B2AFFD0C-188C-48B8-8508-EB118F564587}">
      <text>
        <r>
          <rPr>
            <b/>
            <sz val="9"/>
            <color indexed="81"/>
            <rFont val="Tahoma"/>
            <family val="2"/>
          </rPr>
          <t>Anton Zita:</t>
        </r>
        <r>
          <rPr>
            <sz val="9"/>
            <color indexed="81"/>
            <rFont val="Tahoma"/>
            <family val="2"/>
          </rPr>
          <t xml:space="preserve">
Inkluderar Energiprestanda och klimatpåverkan</t>
        </r>
      </text>
    </comment>
    <comment ref="G2" authorId="0" shapeId="0" xr:uid="{07D95FD2-620E-49FA-9378-6FB147356AE2}">
      <text>
        <r>
          <rPr>
            <b/>
            <sz val="9"/>
            <color indexed="81"/>
            <rFont val="Tahoma"/>
            <family val="2"/>
          </rPr>
          <t>Anton Zita:</t>
        </r>
        <r>
          <rPr>
            <sz val="9"/>
            <color indexed="81"/>
            <rFont val="Tahoma"/>
            <family val="2"/>
          </rPr>
          <t xml:space="preserve">
Inkluderar Ekonomiskt värde och Livslängd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Anton Zita</author>
  </authors>
  <commentList>
    <comment ref="G2" authorId="0" shapeId="0" xr:uid="{1BD57692-9F65-4F23-9EFE-DEFF24CF5262}">
      <text>
        <r>
          <rPr>
            <b/>
            <sz val="9"/>
            <color indexed="81"/>
            <rFont val="Tahoma"/>
            <family val="2"/>
          </rPr>
          <t>Anton Zita:</t>
        </r>
        <r>
          <rPr>
            <sz val="9"/>
            <color indexed="81"/>
            <rFont val="Tahoma"/>
            <family val="2"/>
          </rPr>
          <t xml:space="preserve">
Inkluderar Ekonomiskt värde och Livslängd</t>
        </r>
      </text>
    </comment>
  </commentList>
</comments>
</file>

<file path=xl/sharedStrings.xml><?xml version="1.0" encoding="utf-8"?>
<sst xmlns="http://schemas.openxmlformats.org/spreadsheetml/2006/main" count="608" uniqueCount="268">
  <si>
    <t>BYGGDEL</t>
  </si>
  <si>
    <t>ANVÄNDNING</t>
  </si>
  <si>
    <t>BSAB kod</t>
  </si>
  <si>
    <t>Byggdelsgrupp</t>
  </si>
  <si>
    <t xml:space="preserve">Byggdel </t>
  </si>
  <si>
    <t>Sammanvägt betyg</t>
  </si>
  <si>
    <t>Demonter-barhet</t>
  </si>
  <si>
    <t>Klimat-avtryck
/CO2e</t>
  </si>
  <si>
    <t>Ekonomi</t>
  </si>
  <si>
    <t>Kommentar</t>
  </si>
  <si>
    <t xml:space="preserve">Riskmaterial </t>
  </si>
  <si>
    <t>Referens projekt/länkar</t>
  </si>
  <si>
    <t>C</t>
  </si>
  <si>
    <t>Markförstärkning, lager i mark, pålning, terrassering.</t>
  </si>
  <si>
    <t>Betongpålar</t>
  </si>
  <si>
    <t>A</t>
  </si>
  <si>
    <t>B</t>
  </si>
  <si>
    <t>Gäller spill. Ej aktuellt att dra upp pålar. Kapade toppar av pålar kan återbrukas som plintar. 
Pålar kan bli till bänkar eller grundmur ovan mark.</t>
  </si>
  <si>
    <t>Under projektering 2020-09-25: Chalmers besökscentrum rymdforskning Onsala, Gbg. 
JSP, Göteborg, bänkar på utsidan.</t>
  </si>
  <si>
    <t>D</t>
  </si>
  <si>
    <t>Marköverbyggnader, anläggningskomponenter</t>
  </si>
  <si>
    <t>Räcken, stängsel , plank. Exteriöra skruvade räcken/stängsel av metall.</t>
  </si>
  <si>
    <t>Mycket varierande kvalité. Avgörande vilket material/rostskydd. Krävs demonterbar skruvad infästning.
Rostfria eller varmförzinkade stängsel har lång livslängd.</t>
  </si>
  <si>
    <t>Park, lek, idrott</t>
  </si>
  <si>
    <t>Mycket varierande kvalité. Standarder och krav försändras över tid.</t>
  </si>
  <si>
    <t>Markbeläggning av plattor</t>
  </si>
  <si>
    <t>Vanligen lång livslängd</t>
  </si>
  <si>
    <t>E</t>
  </si>
  <si>
    <t>Betong, platsgjutna konstruktioner</t>
  </si>
  <si>
    <t>Platsgjutna armerade byggnadsstommar, väggar o dyl.</t>
  </si>
  <si>
    <t>Som återbruk krävs nedsågning till mindre hanterbara delar. Ex innerväggar och fasta möbler. Tunga byggdelar. Exponerad armering som ej tål utomhusmiljö. Energikrävande att återbruka. 
betongen kan downcyclas och krossas till bestämda fraktioner för användning som ballast i betong. Exempel finns i Danmark och Nederländerna. Observera vikten av att separera betong och armering. Även stålet har betydande miljöpåverkan.</t>
  </si>
  <si>
    <t>Om betongen krossas och återanvänds krävs provtagning.</t>
  </si>
  <si>
    <t>Betongkvalitéer med återbrukad betong som ballast, https://www.dkbeton.dk/da/dk-cirkulaer. 
Sågad betong som väggelement, https://www.superuse-studios.com/projects/kantoor-bluecity/</t>
  </si>
  <si>
    <t>F</t>
  </si>
  <si>
    <t>Murverk</t>
  </si>
  <si>
    <t>Tegelstenar</t>
  </si>
  <si>
    <t xml:space="preserve">Det finns  ett värde av att återbruka varje enskild sten i murverk från slutet 1800- tal till mitten 1960-tal och att stenen då separeras från bruk. Går endast om bruket innehåller  släckt kalk. Cementbruk gör bruket hårt och mer krävande att rensa stenar. Idag muras på ett sätt som gör att en stor del av dagens tegelfasader inte kommer att vara möjliga att separera sten för sten. Nya murar skall muras med anpassad styrka på bruket för att möjliggöra framtida återbruk.
En fasadmur med hårt bruk kan även sågas till fasadelement. </t>
  </si>
  <si>
    <t>Svensk aktör finns som kan klassa och rensa tegel, https://tegel.brukspecialisten.se/produkter/atervunnet/. 
Exempel på återbruk av tegel, Östratorn skolan Lund, https://www.lund.se/utbildning--forskola/grundskola/grundskolornas-sidor/ostratornskolan/,  White Malmö ca år 2005.
Exempel på sågade fasadelement: Lendager, https://lendager.com/en/news/a-groundbreaking-project-rises/. Helsingborgshem, https://www.helsingborgshem.se/byggprojekt/projekt-aterbruk.</t>
  </si>
  <si>
    <t>G</t>
  </si>
  <si>
    <t>Konstruktioner av monteringsfärdiga element</t>
  </si>
  <si>
    <t>Konstruktioner av autoklaverad lättbetong i hus.. Element i tak och vägg.</t>
  </si>
  <si>
    <t>Lättbetongelemet kan återbrukas utan justering av längdmått. Sågning av bjälklags/takelement påverkar bärförmågan och kan alltså inte göras. Äldre takelement har en tendens att vara i dåligt skick, framför allt i upplagszonerna. Lite tveksamhet gällande kvarvarande livslängd här alltså.</t>
  </si>
  <si>
    <t xml:space="preserve">Blå lättbetong kan avge gammastrålning vilket kan ge förhöjd radongashalt i rumsluften.
Fogar mellan element kan innehålla PCB, asbest eller klorparafiner. Då måste fogen saneras. Om fogen innehåller PCB kan PCB ha trängt in i betongen. Förbjöds 1973 i annat än slutna system. 1978 förbjöd man nyanvändning av PCB helt. </t>
  </si>
  <si>
    <r>
      <t>Konstruktioner av träelement. Pelare, balkar, bjälklag och väggar.</t>
    </r>
    <r>
      <rPr>
        <sz val="11"/>
        <color rgb="FFFF0000"/>
        <rFont val="Arial"/>
        <family val="2"/>
        <scheme val="minor"/>
      </rPr>
      <t xml:space="preserve"> </t>
    </r>
  </si>
  <si>
    <t>Mer lättbearbetat än betong. Låg vikt. Dock krävs väderskydd, fukt- och mögelkontroll. Tveksamt att återbruka mindre element såsom reglar. Större limträbalkar är möjliga att återbruka och relativt enkla att tex längdanpassa. 
Materialdata behövs. Ändringar av normer gör att bärförmågan för framför allt tvärkraft är lägre idag och ofta blir dimensionerande.Kan  alltså medföra att elementet teoretiskt klarar lägre last vid ny dimensionering.</t>
  </si>
  <si>
    <t>Konstruktioner av betogelement hus. Betongelement. Pelare, balkar, bjälklag och väggar.</t>
  </si>
  <si>
    <t xml:space="preserve">Återbruk av hela element, utan justering av yttermått är teoretiskt möjligt. Dock kan kopplingar mellan elementen göra att de blir svåra att demontera. Konstruktiv, armerad pågjutning gör tex hd/f-element mindre lämpliga att återbruka. I övrigt är HD/F element möjliga att återbruka och även till viss del längdanpassa för nytt behov. Observera också kostnader och svårigheter förknippade med demontering av en byggnad i förhållande till rivning. Påverkan på stabilitet i demonteringsskedet samt behov av kran för hantering/lyft av element. Logistik måste utredas. Lång livslängd motiverar relativt hög investeringskostnad.
Prefab teknik som är möjlig att demontera behöver utvecklas. </t>
  </si>
  <si>
    <t xml:space="preserve">Fogar mellan betongelement kan innehålla PCB, asbest eller klorparafiner. Då måste fogen saneras. Om fogen innehåller PCB kan PCB ha trängt in i betongen. Förbjöds 1973 i annat än slutna system. 1978 förbjöd man nyanvändning av PCB helt. </t>
  </si>
  <si>
    <t>https://c3c.se/wp-content/uploads/2019/03/C3C_Blocksystem-2019_webb-1.pdf</t>
  </si>
  <si>
    <t>Konstruktioner av metallelement. Pelare, balkar och takstolar.</t>
  </si>
  <si>
    <t>CE-märkta certifierade stålement med dokumenterade egenskaper går bra att återbruka. Äldre material där egenskaperna är okända kräver provning för ta fram erforderliga indata för statiska beräkningar. Överdimensionering är i praktiken inte möjligt då det inte ger erforderlig säkerhet. Med känd materialdata är stålemelent bra för återbruk och relativt enkla att anpassa till nya mått. Skruvat är enklare än svetsat.</t>
  </si>
  <si>
    <t>Konstruktioner av isolerelement för hus. "Paroc" element. Sandwich element av stålplåt på ömse sida av stapelfiber.</t>
  </si>
  <si>
    <t>Enkelt att demontera.  Anpassning av storlek mycket begränsad.</t>
  </si>
  <si>
    <t>Konstruktioner av glaselement i hus. Glasfasader, tex curtainwalls och fasadglas</t>
  </si>
  <si>
    <t xml:space="preserve">Utvändiga isolerglasrutor är ofta tekniskt komplexa produkter med snabb utveckling på marknaden. (Reflektioner, ljudreduktion, säkerhet, U-, g- och Lt-värde). Fasadglas har inte lika många funktionskrav och borde vara enklare att återbruka. </t>
  </si>
  <si>
    <t>Isolerglasrutor tillverkade 1956-1980 kan innehålla PCB i förseglingsmassa, se http://www.sanerapcb.nu/web/page.aspx?refid=566.
Fogar runt fönster kan innehålla asbest, PCB eller klorparafiner.</t>
  </si>
  <si>
    <t>H</t>
  </si>
  <si>
    <t xml:space="preserve">Konstruktioner av längdformvaror </t>
  </si>
  <si>
    <t>Reglar av stål</t>
  </si>
  <si>
    <t>Risk att tex väggreglar skadas vid demontering. Måttanpassade på cm när. Omkapning krävs troligen.</t>
  </si>
  <si>
    <t>Reglar, spontade brädor och panel av trä</t>
  </si>
  <si>
    <t>Fukt- och mögelkontroll krävs. Reglar är måttanpassade på cm när.</t>
  </si>
  <si>
    <t>I</t>
  </si>
  <si>
    <t>Skikt av termisk isolering i hus</t>
  </si>
  <si>
    <t>Cellglas</t>
  </si>
  <si>
    <t>Cellglas limmas ihop med asfaltslim. Gör det svårt/omöjligt att separera</t>
  </si>
  <si>
    <t>Glasull, stenull, cellplast</t>
  </si>
  <si>
    <t xml:space="preserve">Isolering i väggar och på bjälklag är troligen enkelt att demontera.  Kräver fukt- och mögelkontroll. Isolering i grundkonstruktioner är svårt att återbruka.
</t>
  </si>
  <si>
    <t>Stenull kan göras om till lösull.
Äldre cellplast kan innehålla freoner tex isolering i frys- och kylrumsväggar.</t>
  </si>
  <si>
    <t>J</t>
  </si>
  <si>
    <t>Tak och väggbeklädnader</t>
  </si>
  <si>
    <t>Takduk, asfaltspapp</t>
  </si>
  <si>
    <t>Svårt att demontera utan att skada materialet. Höga krav på täthet.</t>
  </si>
  <si>
    <t>Kan innehålla höga galter PAH.</t>
  </si>
  <si>
    <t>Falsad stålplåt med olika beläggningar, rostfri plåt, aluminiumplåt, koppar och titanzink</t>
  </si>
  <si>
    <t>Bandtäckning går att skära ner till smalare band. Plåten är tunn och känslig för skadors. Vid återanvändning som tätskikt måste kontrolleras att plåten ej skadats. Ädlare metaller som koppar och titanzink har begränsad livslängd. 50 - 70 år. Materialet oxiderar från 0,7 till 0,5 mm och upplevs då som papper</t>
  </si>
  <si>
    <t>Cementbundna skivor</t>
  </si>
  <si>
    <t xml:space="preserve">Skruvade är enkla att demontera. Varsam hantering krävs.
Varierande kvalitet.  </t>
  </si>
  <si>
    <t>Betong- och tegelpannor</t>
  </si>
  <si>
    <t>Kan enkelt demonteras och återbrukas om tillräcklig livslängd finns kvar.</t>
  </si>
  <si>
    <t>Fasadkassetter av stålplåt med olika beläggningar, rostfri plåt,  aluminiumplåt, koppar, titanzink</t>
  </si>
  <si>
    <t>Skruvat montage ger enkel demontering. God ekonomi om lång livslängd återstår.</t>
  </si>
  <si>
    <t>K</t>
  </si>
  <si>
    <t>Skikt av skivor</t>
  </si>
  <si>
    <t>Gipsskivor</t>
  </si>
  <si>
    <t xml:space="preserve">System som inte är gjort för demontering. Spacklade skarvar. </t>
  </si>
  <si>
    <t>Plywood, träfiber- och spånskivor</t>
  </si>
  <si>
    <t xml:space="preserve">Skruvade skivor kan demonteras. Kräver fukt och mögelkontroll. </t>
  </si>
  <si>
    <t xml:space="preserve">Plastlaminatskivor
</t>
  </si>
  <si>
    <t xml:space="preserve">Lång livslängd. Kan dock vara kantstötta. </t>
  </si>
  <si>
    <t xml:space="preserve">Metallskivor
</t>
  </si>
  <si>
    <t>Glasskivor</t>
  </si>
  <si>
    <t>Glas har obegränsad livslängd. Ofta möjliga att demontera och därmed möjliga att återbruka. Storlek svår att anpassa. Omöjligt för härdat glas.</t>
  </si>
  <si>
    <t>L</t>
  </si>
  <si>
    <t>Puts, målning, skyddsimpregnering</t>
  </si>
  <si>
    <t>Ej möjligt att återbruka.</t>
  </si>
  <si>
    <t>M</t>
  </si>
  <si>
    <t>Beläggnings och beklädnadsvaror</t>
  </si>
  <si>
    <t xml:space="preserve">Linoleum
</t>
  </si>
  <si>
    <t>Limmad matta, ej möjlig att demontera för återbruk.</t>
  </si>
  <si>
    <t xml:space="preserve">Plastmattor
</t>
  </si>
  <si>
    <t>Limmad matta, ej möjlig att demontera för återbruk..</t>
  </si>
  <si>
    <t>Äldre plastmattor kan innehålla asbest eller vara limmade med svartlim som innehåller asbest. Äldre plastmattor innehåller också ftalater och blir då farligt avfall. 
Det finns upparbetade kanaler för mmaterialåtervinning av nyare plastmattor tillverkade efter 2011.</t>
  </si>
  <si>
    <t xml:space="preserve">Gummigolv
</t>
  </si>
  <si>
    <t>Textilgolv</t>
  </si>
  <si>
    <t>Demonterbara plattor om matta är fäst med tejp i hörnen. 
Begränsad livslängd.</t>
  </si>
  <si>
    <t>N</t>
  </si>
  <si>
    <t>Komplettering av sakvaror</t>
  </si>
  <si>
    <t>Trappor av betong</t>
  </si>
  <si>
    <t>Svårt att demontera de som är inbyggda i trappschakt i betong. Tunga element.</t>
  </si>
  <si>
    <t>Leca- och betongmurblock</t>
  </si>
  <si>
    <t xml:space="preserve">Svårt att demontera hela. </t>
  </si>
  <si>
    <t>Fönster</t>
  </si>
  <si>
    <t xml:space="preserve">Invändiga glaspartier har få funktionskrav, är utan beläggningar o dyl. Lång livslängd utan sekundära effekter. Utvändiga glas är ofta tekniskt mer komplexa produkter med snabb utveckling på marknaden. (Reflektioner, U-, g- och Lt-värde). </t>
  </si>
  <si>
    <t>Flera exempel finns på upcycling då två isolerglas satts samman till ett fönster för att erhålla bättre U-värde, tex Lendager, https://lendager.com/arkitektur/upcycle-studios/.</t>
  </si>
  <si>
    <t>Bärprofiler och pendlar.</t>
  </si>
  <si>
    <t>Varsam hantering krävs. Lite mer arbetstid att demontera än plattor.</t>
  </si>
  <si>
    <t>Kontorsväggar demonterbara</t>
  </si>
  <si>
    <t>Byggd för att demonteras och därmed återanvändas. Kvalitén varierar. Äldre produkter kan ha ett montagesätt som utgått ur nuvarande sortiment och också se ganska omoderna ut. Kan dock beklädas med skivbeklädnad, exempelvis kryssfanér.</t>
  </si>
  <si>
    <t>Demonterbara undertraksplattor</t>
  </si>
  <si>
    <t xml:space="preserve">Enkelt att demontera men kräver varsam hantering.  Mineralullsabsorbenter kan inte målas om utan att tappa ljudabsorptions förmåga. Kulör kan därmed variera för mineralullsplattor efter hur gammal eller smutsig plattan är. Endast hela okapade plattor kan återanvändas. </t>
  </si>
  <si>
    <t>Flera exempel finns på återbruk av mineralullsplattor i ram. Det kan gå att uppgradera genom att trycka mönster på plattorna.</t>
  </si>
  <si>
    <t>Räcken</t>
  </si>
  <si>
    <t>Räcken är ofta enkla att demontera. Räckens utformning sätter stor prägel på gestaltning. Därför kan vara svårt att bara lyfta över om det krävs mer än funktion.</t>
  </si>
  <si>
    <t>Räcken som stöd för växter, Helsingborgshem,  https://www.helsingborgshem.se/byggprojekt/projekt-aterbruk.</t>
  </si>
  <si>
    <t>Trappor av stål eller trä</t>
  </si>
  <si>
    <t>Ofta relativt enkla att demontera. Kan vara viktig gestlaltningskomponenet. Se ovan.</t>
  </si>
  <si>
    <t>Dörrar, portar, väggluckor</t>
  </si>
  <si>
    <t>Dörr med få beslag är enklare att återbruka. /  Dörrar ofta standardiserade M-mått och läsbara typgodkännande skyltar. Brandkrav, ljudkrav, säkerhetskrav och U-värden kan behöva beaktas</t>
  </si>
  <si>
    <t>Branddörrar tillverkade innan 1980 kan vara isolerade med asbest.</t>
  </si>
  <si>
    <t>Beslag</t>
  </si>
  <si>
    <t xml:space="preserve">Trycken, dörrstängare o dyl har lång livslängd. Här finns stora kostnader att spara på dörrautomatik. Går att renovera. Exempel på produkt som är värd att renovera. </t>
  </si>
  <si>
    <t>Riskmaterial</t>
  </si>
  <si>
    <t>Referensprojekt/länkar</t>
  </si>
  <si>
    <t>-</t>
  </si>
  <si>
    <t>EL</t>
  </si>
  <si>
    <t>Kabelstege</t>
  </si>
  <si>
    <t>Enkel att demontera och återmontera, hög klimatbelastning från materialtillverkning.</t>
  </si>
  <si>
    <t>Apparatskåp/
Cantralkappslingar</t>
  </si>
  <si>
    <t>Se över möjlighet att återbruka enbart själva skåpet som har lång livslängd.</t>
  </si>
  <si>
    <t>Armaturer ej LED</t>
  </si>
  <si>
    <t>Armaturer LED</t>
  </si>
  <si>
    <t>Generella förutsättningar:
3 Moment för bedömning
Armaturens ålder (Relationshandling)
Drifttid (Ljuskulturs hemsida)
Brinntimmar (50 000 timmar)
Går modulen att byta?</t>
  </si>
  <si>
    <t>Diazedsäkring</t>
  </si>
  <si>
    <t>Stativ data / tele</t>
  </si>
  <si>
    <t>Markrör</t>
  </si>
  <si>
    <t>OMG-rör</t>
  </si>
  <si>
    <t>Kopparskenor</t>
  </si>
  <si>
    <t>DIN-Skenor/plåtbotten</t>
  </si>
  <si>
    <t>Väggapparater typ strömställare och uttag</t>
  </si>
  <si>
    <t>Passiv givare</t>
  </si>
  <si>
    <t xml:space="preserve">God ekonomi </t>
  </si>
  <si>
    <t>Aktiv givare</t>
  </si>
  <si>
    <t>Rekalibrering och funktionstest av dessa medför arbetsmoment som behöver uppfyllas för att säkerställa att produktens funktion är inom kraven.</t>
  </si>
  <si>
    <t>Tryckknapp</t>
  </si>
  <si>
    <t>Säkerhetsbrytare</t>
  </si>
  <si>
    <t>Undvik att återbruka säkerhetsbrytare då det är en säkerhetsaspekt. Levereras/monteras normalt av EL.</t>
  </si>
  <si>
    <t>Ställdon, spjäll</t>
  </si>
  <si>
    <t>Viktigt med kontroll vid demontering</t>
  </si>
  <si>
    <t>Ställdon, ventil</t>
  </si>
  <si>
    <t>Ställdon, Brandspjäll</t>
  </si>
  <si>
    <t>Radiatorer</t>
  </si>
  <si>
    <t>Tvättställ</t>
  </si>
  <si>
    <t>Porslinet har mycket lång livslängd och det räcker med ockulärbesiktning. Byt till modern snålspolande kran.</t>
  </si>
  <si>
    <t>Pumpar</t>
  </si>
  <si>
    <t>Är pumpen ny och har en energiprestanda som är god utifrån drifttid bör pumpar återbrukas.</t>
  </si>
  <si>
    <t>Vattenkloset</t>
  </si>
  <si>
    <t>Beräkna sekundära effekter av vattenåtgången och överväg att justera till snålspolande. Låt ej stå torr för länge då packningar kan torka.</t>
  </si>
  <si>
    <t xml:space="preserve">Återbrukas med fördel på plats. Se över termostater och uppdatera till moderna som passar styrningen. Avlufta vid behov. Kontrollera korrosion. </t>
  </si>
  <si>
    <t>Rostfria brunnar</t>
  </si>
  <si>
    <t>Rengör och byt ev packningar. Ganska omfattande att återbruka om ingjuten.</t>
  </si>
  <si>
    <t>Kulventiler</t>
  </si>
  <si>
    <t>Rengör och funktionskontrollera. Byt ev packningar och kontrollera gängor. Mindre ventiler bör undersökas om det är värt att återbruka.</t>
  </si>
  <si>
    <t>Tryckkärl</t>
  </si>
  <si>
    <t>Stora kärl kan vara svåra att flytta. Beakta korrosion på kärl och funktionstesta.</t>
  </si>
  <si>
    <t>Luftvärmare/Luftkylare</t>
  </si>
  <si>
    <t>Kontrollera korrosion och funktion. Större luftvärmare/kylare kan vara svårare att återbruka</t>
  </si>
  <si>
    <t>Ventilationskanal</t>
  </si>
  <si>
    <t>Kapas i lagom längder och täpp för ändar vid transport. Rengör efter behov. Lång livslängd</t>
  </si>
  <si>
    <t>60-70-tal: Gör miljöinventering avseende asbets i isolering</t>
  </si>
  <si>
    <t>Ventilationsdon. Passivt</t>
  </si>
  <si>
    <t>Rengör och kontrollera så donet uppyller krav. Lång livslängd</t>
  </si>
  <si>
    <t>Ljuddämpare</t>
  </si>
  <si>
    <t>Ventilationsaggregat</t>
  </si>
  <si>
    <t>Takfläktar</t>
  </si>
  <si>
    <t>Beräkna sekundära effekter av energiprestandan. Om fläkten är gammal bör man återbruka metalskalet.</t>
  </si>
  <si>
    <t>Invändig isolering</t>
  </si>
  <si>
    <t>Svårt att återbruka utan att isolering går sönder.</t>
  </si>
  <si>
    <t>Ytterväggsgaller</t>
  </si>
  <si>
    <t>Se till så att ytterväggsgaller är i gott skick och inte rostangripet. Kontrollera kapacitet och den fria arean för att säkerställa funktion.</t>
  </si>
  <si>
    <t>Irisspjäll</t>
  </si>
  <si>
    <t>Rengör och funktionskontrollera så att spjället går att återbruka. Kontrollera så att mätuttag finns kvar. Generellt lång livslängd.</t>
  </si>
  <si>
    <t>Denna färg markerar indata</t>
  </si>
  <si>
    <t>Denna färg markerar beräknad data</t>
  </si>
  <si>
    <t>Utsläpp CO2/relevant enhet</t>
  </si>
  <si>
    <t>Kostnad SEK/relevant enhet</t>
  </si>
  <si>
    <t>Frekvens på användning (i relevant enhet)</t>
  </si>
  <si>
    <t>Ny produkt:</t>
  </si>
  <si>
    <t>Namn på produkt</t>
  </si>
  <si>
    <t xml:space="preserve"> Ny produkt</t>
  </si>
  <si>
    <t>Produktion (CO2 ekv)</t>
  </si>
  <si>
    <t>Energi/vatten användning  (i relevant enhet)</t>
  </si>
  <si>
    <t>Användning (CO2/år)</t>
  </si>
  <si>
    <t>Användning (SEK/år)</t>
  </si>
  <si>
    <t>Inköpspris</t>
  </si>
  <si>
    <t>Återbrukad produkt:</t>
  </si>
  <si>
    <t>Återbrukad produkt</t>
  </si>
  <si>
    <t>Rekonditionering (CO2 ekv)</t>
  </si>
  <si>
    <t>Energi/vatten användning (i relevant enhet)</t>
  </si>
  <si>
    <t>Användningtid (år):</t>
  </si>
  <si>
    <t>Ny produkt</t>
  </si>
  <si>
    <t>Återbrukad</t>
  </si>
  <si>
    <t>Jämförelse</t>
  </si>
  <si>
    <t>CO2</t>
  </si>
  <si>
    <t xml:space="preserve">CO2 </t>
  </si>
  <si>
    <t>SEK</t>
  </si>
  <si>
    <t>Klimatavtryck/
CO2e</t>
  </si>
  <si>
    <t xml:space="preserve">Apparater med snabbkopplingsplintar kan vara problematiska att demontera funktionsdugliga. </t>
  </si>
  <si>
    <t>Villkor för konvertering:
Framförallt 
Armaturer i metall
Ett större antal.
Likvärdigt ljustekniskt 
Kompabilitet (Socklar, Reflektorer)
Fackmannamässigt (Elsäkerhet)</t>
  </si>
  <si>
    <t>Beräkna sekundära effekter av energiprestandan. Om aggregatet är gammalt bör man återbruka metallskalet.</t>
  </si>
  <si>
    <t>S</t>
  </si>
  <si>
    <t>R</t>
  </si>
  <si>
    <t>1. BSAB-kod</t>
  </si>
  <si>
    <t>2. Byggdelsgrupp</t>
  </si>
  <si>
    <t>3. Byggdel</t>
  </si>
  <si>
    <t>4. Betyg</t>
  </si>
  <si>
    <r>
      <t xml:space="preserve">I det här dokumentet finns en bedömning av återbrukspotentialen hos ett antal vanligt förekommande byggprodukter. Verktyget utgår från BSAB-koder </t>
    </r>
    <r>
      <rPr>
        <b/>
        <sz val="8"/>
        <color theme="1"/>
        <rFont val="Arial"/>
        <family val="2"/>
        <scheme val="minor"/>
      </rPr>
      <t xml:space="preserve">(1) </t>
    </r>
    <r>
      <rPr>
        <sz val="8"/>
        <color theme="1"/>
        <rFont val="Arial"/>
        <family val="2"/>
        <scheme val="minor"/>
      </rPr>
      <t xml:space="preserve">byggdelsgrupper </t>
    </r>
    <r>
      <rPr>
        <b/>
        <sz val="8"/>
        <color theme="1"/>
        <rFont val="Arial"/>
        <family val="2"/>
        <scheme val="minor"/>
      </rPr>
      <t>(2)</t>
    </r>
    <r>
      <rPr>
        <sz val="8"/>
        <color theme="1"/>
        <rFont val="Arial"/>
        <family val="2"/>
        <scheme val="minor"/>
      </rPr>
      <t xml:space="preserve"> och byggdelar </t>
    </r>
    <r>
      <rPr>
        <b/>
        <sz val="8"/>
        <color theme="1"/>
        <rFont val="Arial"/>
        <family val="2"/>
        <scheme val="minor"/>
      </rPr>
      <t>(3)</t>
    </r>
    <r>
      <rPr>
        <sz val="8"/>
        <color theme="1"/>
        <rFont val="Arial"/>
        <family val="2"/>
        <scheme val="minor"/>
      </rPr>
      <t xml:space="preserve">. Det finns en flik för byggprodukter och en för installationsprodukter. 
För varje byggdel finns tre kategorier som skall bedömas och sedan viktas ihop till ett totalt återbruksbetyg </t>
    </r>
    <r>
      <rPr>
        <b/>
        <sz val="8"/>
        <color theme="1"/>
        <rFont val="Arial"/>
        <family val="2"/>
        <scheme val="minor"/>
      </rPr>
      <t>(4)</t>
    </r>
    <r>
      <rPr>
        <sz val="8"/>
        <color theme="1"/>
        <rFont val="Arial"/>
        <family val="2"/>
        <scheme val="minor"/>
      </rPr>
      <t xml:space="preserve">. Kategorierna är ”Demonterbarhet” </t>
    </r>
    <r>
      <rPr>
        <b/>
        <sz val="8"/>
        <color theme="1"/>
        <rFont val="Arial"/>
        <family val="2"/>
        <scheme val="minor"/>
      </rPr>
      <t>(5)</t>
    </r>
    <r>
      <rPr>
        <sz val="8"/>
        <color theme="1"/>
        <rFont val="Arial"/>
        <family val="2"/>
        <scheme val="minor"/>
      </rPr>
      <t xml:space="preserve">, ”Klimatavtryck CO2e” </t>
    </r>
    <r>
      <rPr>
        <b/>
        <sz val="8"/>
        <color theme="1"/>
        <rFont val="Arial"/>
        <family val="2"/>
        <scheme val="minor"/>
      </rPr>
      <t>(6)</t>
    </r>
    <r>
      <rPr>
        <sz val="8"/>
        <color theme="1"/>
        <rFont val="Arial"/>
        <family val="2"/>
        <scheme val="minor"/>
      </rPr>
      <t xml:space="preserve"> och ”Ekonomi” </t>
    </r>
    <r>
      <rPr>
        <b/>
        <sz val="8"/>
        <color theme="1"/>
        <rFont val="Arial"/>
        <family val="2"/>
        <scheme val="minor"/>
      </rPr>
      <t>(7)</t>
    </r>
    <r>
      <rPr>
        <sz val="8"/>
        <color theme="1"/>
        <rFont val="Arial"/>
        <family val="2"/>
        <scheme val="minor"/>
      </rPr>
      <t xml:space="preserve">. Dessa tre kriterier har värderats mellan A-C där A är högsta betyg och C lägsta. Kategorierna är även färgkodade där A är grön, B gul och C röd. Färgen avspeglas även i det totala återbruksbetyget. Metodiken för klassning av respektive kategori beskrivs nedan.  
Förutom betygen finns möjlighet att lämna en kommentar </t>
    </r>
    <r>
      <rPr>
        <b/>
        <sz val="8"/>
        <color theme="1"/>
        <rFont val="Arial"/>
        <family val="2"/>
        <scheme val="minor"/>
      </rPr>
      <t xml:space="preserve">(8) </t>
    </r>
    <r>
      <rPr>
        <sz val="8"/>
        <color theme="1"/>
        <rFont val="Arial"/>
        <family val="2"/>
        <scheme val="minor"/>
      </rPr>
      <t xml:space="preserve">där det går att skriva kortfattat om vad som ligger till grund för bedömningen. För att ge ytterligare stöd åt användaren så finns det också uppgifter om ”Riskmaterial” </t>
    </r>
    <r>
      <rPr>
        <b/>
        <sz val="8"/>
        <color theme="1"/>
        <rFont val="Arial"/>
        <family val="2"/>
        <scheme val="minor"/>
      </rPr>
      <t xml:space="preserve">(9) </t>
    </r>
    <r>
      <rPr>
        <sz val="8"/>
        <color theme="1"/>
        <rFont val="Arial"/>
        <family val="2"/>
        <scheme val="minor"/>
      </rPr>
      <t xml:space="preserve">och “Referensprojekt/länkar” </t>
    </r>
    <r>
      <rPr>
        <b/>
        <sz val="8"/>
        <color theme="1"/>
        <rFont val="Arial"/>
        <family val="2"/>
        <scheme val="minor"/>
      </rPr>
      <t>(10)</t>
    </r>
    <r>
      <rPr>
        <sz val="8"/>
        <color theme="1"/>
        <rFont val="Arial"/>
        <family val="2"/>
        <scheme val="minor"/>
      </rPr>
      <t xml:space="preserve"> med goda exempel på återbruk. 
</t>
    </r>
  </si>
  <si>
    <t>6. Klimatavtryck</t>
  </si>
  <si>
    <t>7. Ekonomi</t>
  </si>
  <si>
    <t>8. Kommentar</t>
  </si>
  <si>
    <t>9. Riskmaterial</t>
  </si>
  <si>
    <t>10. Referensprojekt</t>
  </si>
  <si>
    <t>5. Demonterbarhet</t>
  </si>
  <si>
    <r>
      <rPr>
        <b/>
        <sz val="12"/>
        <color theme="1"/>
        <rFont val="Arial"/>
        <family val="2"/>
        <scheme val="minor"/>
      </rPr>
      <t xml:space="preserve">BETYG </t>
    </r>
    <r>
      <rPr>
        <b/>
        <sz val="11"/>
        <color theme="1"/>
        <rFont val="Arial"/>
        <family val="2"/>
        <scheme val="minor"/>
      </rPr>
      <t xml:space="preserve">
</t>
    </r>
    <r>
      <rPr>
        <sz val="10"/>
        <color theme="1"/>
        <rFont val="Arial"/>
        <family val="2"/>
        <scheme val="minor"/>
      </rPr>
      <t xml:space="preserve">Kolumn D är ett samlingsbetyg, 
där kolumn E,F och G vägs ihop. 
*Klassningsmetoden förklaras på försättsbladet. </t>
    </r>
  </si>
  <si>
    <r>
      <rPr>
        <b/>
        <sz val="12"/>
        <color theme="1"/>
        <rFont val="Arial"/>
        <family val="2"/>
        <scheme val="minor"/>
      </rPr>
      <t xml:space="preserve">BETYG </t>
    </r>
    <r>
      <rPr>
        <b/>
        <sz val="11"/>
        <color theme="1"/>
        <rFont val="Arial"/>
        <family val="2"/>
        <scheme val="minor"/>
      </rPr>
      <t xml:space="preserve">
</t>
    </r>
    <r>
      <rPr>
        <sz val="10"/>
        <color theme="1"/>
        <rFont val="Arial"/>
        <family val="2"/>
        <scheme val="minor"/>
      </rPr>
      <t xml:space="preserve">Kolumn D är ett samlingsbetyg, 
där kolumn E,F och G vägs ihop. 
Klassningsmetoden och betygens betydelse förklaras på försättsbladet. </t>
    </r>
  </si>
  <si>
    <r>
      <rPr>
        <b/>
        <u/>
        <sz val="10"/>
        <color theme="1"/>
        <rFont val="Arial"/>
        <family val="2"/>
        <scheme val="minor"/>
      </rPr>
      <t>Metod för klassning</t>
    </r>
    <r>
      <rPr>
        <sz val="8"/>
        <color theme="1"/>
        <rFont val="Arial"/>
        <family val="2"/>
        <scheme val="minor"/>
      </rPr>
      <t xml:space="preserve">
I kategorin demonterbarhet bedöms insatsen för att demontera och återmontera produkten, från A för enkel att demontera/återmontera till C för komplicerad.
Kategorin klimatavtryck värderar storleken på klimatavtrycket för produkten. För installationsprodukter vägs betyget ihop med avtryck kopplade till driftsfasen. Betyg A innebär stort klimatavtryck och/eller låg påverkan i driftfasen och betyg C innebär lågt klimatavtryck och/eller hög påverkan i driftfasen. I den sista kategorin 
Ekonomi värderas kostnad för en ny produkt och bedömd livslängd för återbrukad produkt där A anger hög kostnad och lång kvarvarande livslängd och C en låg kostnad och kort kvarvarande livslängd.  </t>
    </r>
  </si>
  <si>
    <t>Daterad:
2021-04-20</t>
  </si>
  <si>
    <t>Checklista potential för återbruk</t>
  </si>
  <si>
    <t>PUE</t>
  </si>
  <si>
    <t>PL</t>
  </si>
  <si>
    <t>QFC</t>
  </si>
  <si>
    <t>PKB</t>
  </si>
  <si>
    <t>PUC</t>
  </si>
  <si>
    <t>PRB</t>
  </si>
  <si>
    <t>PSB</t>
  </si>
  <si>
    <t>PTB</t>
  </si>
  <si>
    <t>QAB</t>
  </si>
  <si>
    <t>QE</t>
  </si>
  <si>
    <t>QM</t>
  </si>
  <si>
    <t>QL</t>
  </si>
  <si>
    <t>QK</t>
  </si>
  <si>
    <t>QJB</t>
  </si>
  <si>
    <t>U</t>
  </si>
  <si>
    <t>Luftbehandlingssystem</t>
  </si>
  <si>
    <t>Rörsystem</t>
  </si>
  <si>
    <t>Styr- och övervakning</t>
  </si>
  <si>
    <t>El</t>
  </si>
  <si>
    <t>SN</t>
  </si>
  <si>
    <t>SLB</t>
  </si>
  <si>
    <t>SKB</t>
  </si>
  <si>
    <t>SKC</t>
  </si>
  <si>
    <t>SEC</t>
  </si>
  <si>
    <t>DEN</t>
  </si>
  <si>
    <t>SBD</t>
  </si>
  <si>
    <t>SBK</t>
  </si>
  <si>
    <t xml:space="preserve">För en ny produkt skall även utsläpp för produktion och kostnad för inköp, och på samma sätt skall värden för en återbrukad produkts utsläpp kopplat till rekonditionering/transport och inköpspris anges. Den sista parametern som är ett ingångsvärde som kan vara olika mellan produkterna är hur mycket energi/vatten produkten använder. Med utgångspunkt i värdena (utsläpp, kostnad, frekvens, förbrukning) går det att beräkna utsläpp/år och kostnad/år. </t>
  </si>
  <si>
    <t xml:space="preserve">Den årliga kostnaden/det årliga utsläppet tillsammans med kostnaden för inköp och utsläppet för produktion/rekonditionering gör att det går att ställa upp två linjära ekvationer som visar hur det totala utsläppet växer per år, se CO2 Break Even och SEK Break Even till höger. Med hjälp av dessa två ekvationer kan jämförelse göras när det är gynnsamt att använde en återbrukad produkt jämfört med en ny. Som en extra hjälp kan tabellen nedan användas för att avgöra vilket alternativ som har lägst ackumulerad kostnad/utsläpp vid ett givet år.
Ekvationerna kan skrivas ut till: 
CO2e = CO2e/år*år + (CO2e Produktion ELLER CO2e Rekonditionering)
samt 
SEK = SEK/år*år + (Inköpspris). </t>
  </si>
  <si>
    <r>
      <t>För att på ett systematiskt sätt bedöma betyget i kategorierna för ”Klimatavtryck/CO2” och ”Ekonomi” för aktiva produkter kan det vara lämpligt att göra break-even beräkningar. Dessa beräkningar är utgår ifrån ett antal parametrar som behöver fyllas i enligt nedan. De tre raderna 5-7</t>
    </r>
    <r>
      <rPr>
        <b/>
        <sz val="11"/>
        <color rgb="FFFFC000"/>
        <rFont val="Arial"/>
        <family val="2"/>
        <scheme val="minor"/>
      </rPr>
      <t xml:space="preserve"> </t>
    </r>
    <r>
      <rPr>
        <b/>
        <sz val="11"/>
        <color theme="1"/>
        <rFont val="Arial"/>
        <family val="2"/>
        <scheme val="minor"/>
      </rPr>
      <t xml:space="preserve">är uppgifter som gäller båda fallen och handlar om vilket utsläpp/kostnad som är förknippat med den enhet som produkten använder samt hur mycket produkten används. Alla dessa skall ju vara samma oavsett vilken produkt som väljs. 
OBS! Siffrorna som är ifyllda har ingen koppling till en produkt utan är valda för att visa funktionen i verktyget.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</si>
</sst>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Arial"/>
      <family val="2"/>
      <scheme val="minor"/>
    </font>
    <font>
      <b/>
      <sz val="11"/>
      <color theme="1"/>
      <name val="Arial"/>
      <family val="2"/>
      <scheme val="minor"/>
    </font>
    <font>
      <sz val="9"/>
      <color indexed="81"/>
      <name val="Tahoma"/>
      <family val="2"/>
    </font>
    <font>
      <b/>
      <sz val="9"/>
      <color indexed="81"/>
      <name val="Tahoma"/>
      <family val="2"/>
    </font>
    <font>
      <sz val="11"/>
      <color rgb="FFFF0000"/>
      <name val="Arial"/>
      <family val="2"/>
      <scheme val="minor"/>
    </font>
    <font>
      <sz val="11"/>
      <name val="Arial"/>
      <family val="2"/>
      <scheme val="minor"/>
    </font>
    <font>
      <strike/>
      <sz val="11"/>
      <color rgb="FFFF0000"/>
      <name val="Arial"/>
      <family val="2"/>
      <scheme val="minor"/>
    </font>
    <font>
      <sz val="11"/>
      <color theme="1"/>
      <name val="Arial"/>
      <family val="2"/>
      <scheme val="minor"/>
    </font>
    <font>
      <sz val="11"/>
      <color rgb="FF3F3F76"/>
      <name val="Arial"/>
      <family val="2"/>
      <scheme val="minor"/>
    </font>
    <font>
      <b/>
      <sz val="11"/>
      <color rgb="FFFA7D00"/>
      <name val="Arial"/>
      <family val="2"/>
      <scheme val="minor"/>
    </font>
    <font>
      <i/>
      <sz val="11"/>
      <color rgb="FF7F7F7F"/>
      <name val="Arial"/>
      <family val="2"/>
      <scheme val="minor"/>
    </font>
    <font>
      <b/>
      <sz val="12"/>
      <color theme="1"/>
      <name val="Arial"/>
      <family val="2"/>
      <scheme val="minor"/>
    </font>
    <font>
      <b/>
      <sz val="10"/>
      <color theme="1"/>
      <name val="Arial"/>
      <family val="2"/>
      <scheme val="minor"/>
    </font>
    <font>
      <sz val="10"/>
      <color theme="1"/>
      <name val="Arial"/>
      <family val="2"/>
      <scheme val="minor"/>
    </font>
    <font>
      <sz val="10"/>
      <name val="Arial"/>
      <family val="2"/>
      <scheme val="minor"/>
    </font>
    <font>
      <strike/>
      <sz val="10"/>
      <color rgb="FFFF0000"/>
      <name val="Arial"/>
      <family val="2"/>
      <scheme val="minor"/>
    </font>
    <font>
      <sz val="10"/>
      <color rgb="FFFF0000"/>
      <name val="Arial"/>
      <family val="2"/>
      <scheme val="minor"/>
    </font>
    <font>
      <b/>
      <sz val="11"/>
      <color rgb="FFFF0000"/>
      <name val="Arial"/>
      <family val="2"/>
      <scheme val="minor"/>
    </font>
    <font>
      <sz val="11"/>
      <color rgb="FF9C5700"/>
      <name val="Arial"/>
      <family val="2"/>
      <scheme val="minor"/>
    </font>
    <font>
      <sz val="8"/>
      <color theme="1"/>
      <name val="Arial"/>
      <family val="2"/>
      <scheme val="minor"/>
    </font>
    <font>
      <b/>
      <sz val="8"/>
      <color theme="1"/>
      <name val="Arial"/>
      <family val="2"/>
      <scheme val="minor"/>
    </font>
    <font>
      <b/>
      <u/>
      <sz val="12"/>
      <color theme="1"/>
      <name val="Arial"/>
      <family val="2"/>
      <scheme val="minor"/>
    </font>
    <font>
      <b/>
      <u/>
      <sz val="10"/>
      <color theme="1"/>
      <name val="Arial"/>
      <family val="2"/>
      <scheme val="minor"/>
    </font>
    <font>
      <b/>
      <sz val="11"/>
      <color rgb="FFFFC000"/>
      <name val="Arial"/>
      <family val="2"/>
      <scheme val="minor"/>
    </font>
  </fonts>
  <fills count="11">
    <fill>
      <patternFill patternType="none"/>
    </fill>
    <fill>
      <patternFill patternType="gray125"/>
    </fill>
    <fill>
      <patternFill patternType="solid">
        <fgColor rgb="FFFFCC99"/>
      </patternFill>
    </fill>
    <fill>
      <patternFill patternType="solid">
        <fgColor rgb="FFF2F2F2"/>
      </patternFill>
    </fill>
    <fill>
      <patternFill patternType="solid">
        <fgColor theme="7" tint="0.39997558519241921"/>
        <bgColor indexed="65"/>
      </patternFill>
    </fill>
    <fill>
      <patternFill patternType="solid">
        <fgColor theme="0" tint="-4.9989318521683403E-2"/>
        <bgColor indexed="64"/>
      </patternFill>
    </fill>
    <fill>
      <patternFill patternType="solid">
        <fgColor theme="0"/>
        <bgColor indexed="64"/>
      </patternFill>
    </fill>
    <fill>
      <patternFill patternType="solid">
        <fgColor rgb="FFF7BBBB"/>
        <bgColor indexed="64"/>
      </patternFill>
    </fill>
    <fill>
      <patternFill patternType="solid">
        <fgColor rgb="FFE1EFD1"/>
        <bgColor indexed="64"/>
      </patternFill>
    </fill>
    <fill>
      <patternFill patternType="solid">
        <fgColor rgb="FFFFEB9C"/>
      </patternFill>
    </fill>
    <fill>
      <patternFill patternType="solid">
        <fgColor rgb="FFFCFCFC"/>
        <bgColor indexed="64"/>
      </patternFill>
    </fill>
  </fills>
  <borders count="11">
    <border>
      <left/>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6">
    <xf numFmtId="0" fontId="0" fillId="0" borderId="0"/>
    <xf numFmtId="0" fontId="8" fillId="2" borderId="5" applyNumberFormat="0" applyAlignment="0" applyProtection="0"/>
    <xf numFmtId="0" fontId="9" fillId="3" borderId="5" applyNumberFormat="0" applyAlignment="0" applyProtection="0"/>
    <xf numFmtId="0" fontId="10" fillId="0" borderId="0" applyNumberFormat="0" applyFill="0" applyBorder="0" applyAlignment="0" applyProtection="0"/>
    <xf numFmtId="0" fontId="7" fillId="4" borderId="0" applyNumberFormat="0" applyBorder="0" applyAlignment="0" applyProtection="0"/>
    <xf numFmtId="0" fontId="18" fillId="9" borderId="0" applyNumberFormat="0" applyBorder="0" applyAlignment="0" applyProtection="0"/>
  </cellStyleXfs>
  <cellXfs count="124">
    <xf numFmtId="0" fontId="0" fillId="0" borderId="0" xfId="0"/>
    <xf numFmtId="0" fontId="6" fillId="0" borderId="0" xfId="0" applyFont="1"/>
    <xf numFmtId="0" fontId="1" fillId="0" borderId="0" xfId="0" applyFont="1"/>
    <xf numFmtId="0" fontId="0" fillId="0" borderId="0" xfId="0" applyAlignment="1">
      <alignment horizontal="right"/>
    </xf>
    <xf numFmtId="0" fontId="0" fillId="0" borderId="2" xfId="0" applyBorder="1"/>
    <xf numFmtId="0" fontId="0" fillId="0" borderId="3" xfId="0" applyBorder="1"/>
    <xf numFmtId="0" fontId="0" fillId="0" borderId="0" xfId="0" applyAlignment="1">
      <alignment horizontal="left" vertical="top" wrapText="1"/>
    </xf>
    <xf numFmtId="0" fontId="9" fillId="3" borderId="5" xfId="2"/>
    <xf numFmtId="0" fontId="8" fillId="2" borderId="5" xfId="1"/>
    <xf numFmtId="0" fontId="1" fillId="0" borderId="0" xfId="0" applyFont="1" applyAlignment="1">
      <alignment vertical="top"/>
    </xf>
    <xf numFmtId="0" fontId="1" fillId="0" borderId="0" xfId="0" applyFont="1" applyBorder="1" applyAlignment="1">
      <alignment horizontal="center" vertical="center" wrapText="1"/>
    </xf>
    <xf numFmtId="0" fontId="0" fillId="0" borderId="0" xfId="0" applyFill="1" applyBorder="1" applyAlignment="1">
      <alignment horizontal="left" vertical="center" wrapText="1" indent="1"/>
    </xf>
    <xf numFmtId="0" fontId="1" fillId="0" borderId="4" xfId="0" applyFont="1" applyBorder="1" applyAlignment="1">
      <alignment horizontal="center" vertical="center" wrapText="1"/>
    </xf>
    <xf numFmtId="0" fontId="12" fillId="8" borderId="0" xfId="4" applyFont="1" applyFill="1" applyBorder="1" applyAlignment="1">
      <alignment horizontal="center" vertical="center" wrapText="1"/>
    </xf>
    <xf numFmtId="0" fontId="13" fillId="0" borderId="0" xfId="0" applyFont="1" applyFill="1" applyBorder="1" applyAlignment="1">
      <alignment horizontal="left" vertical="center" wrapText="1" inden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3" fillId="0" borderId="0" xfId="0" applyFont="1" applyBorder="1" applyAlignment="1">
      <alignment horizontal="left" vertical="center" wrapText="1" indent="1"/>
    </xf>
    <xf numFmtId="0" fontId="12" fillId="7" borderId="0" xfId="4" applyFont="1" applyFill="1" applyAlignment="1">
      <alignment horizontal="left" vertical="center" indent="1"/>
    </xf>
    <xf numFmtId="0" fontId="13" fillId="0" borderId="6" xfId="0" applyFont="1" applyFill="1" applyBorder="1" applyAlignment="1">
      <alignment horizontal="left" vertical="center" wrapText="1" indent="1"/>
    </xf>
    <xf numFmtId="0" fontId="13" fillId="0" borderId="6" xfId="0" applyFont="1" applyBorder="1" applyAlignment="1">
      <alignment horizontal="left" vertical="center" wrapText="1" indent="1"/>
    </xf>
    <xf numFmtId="0" fontId="14" fillId="0" borderId="6" xfId="0" applyFont="1" applyBorder="1" applyAlignment="1">
      <alignment horizontal="left" vertical="center" wrapText="1" indent="1"/>
    </xf>
    <xf numFmtId="0" fontId="5" fillId="0" borderId="0" xfId="0" applyFont="1" applyBorder="1" applyAlignment="1">
      <alignment horizontal="left" vertical="center" wrapText="1" indent="1"/>
    </xf>
    <xf numFmtId="0" fontId="12" fillId="5" borderId="1" xfId="4" applyFont="1" applyFill="1" applyBorder="1" applyAlignment="1">
      <alignment horizontal="left" vertical="center" indent="1"/>
    </xf>
    <xf numFmtId="0" fontId="12" fillId="5" borderId="0" xfId="4" applyFont="1" applyFill="1" applyBorder="1" applyAlignment="1">
      <alignment horizontal="left" vertical="center" indent="1"/>
    </xf>
    <xf numFmtId="0" fontId="1" fillId="0" borderId="1" xfId="0" applyFont="1" applyFill="1" applyBorder="1" applyAlignment="1">
      <alignment horizontal="left" vertical="center" wrapText="1" indent="1"/>
    </xf>
    <xf numFmtId="0" fontId="1" fillId="0" borderId="1" xfId="0" applyFont="1" applyBorder="1" applyAlignment="1">
      <alignment horizontal="left" vertical="center" indent="1"/>
    </xf>
    <xf numFmtId="0" fontId="0" fillId="0" borderId="0" xfId="0" applyBorder="1" applyAlignment="1">
      <alignment horizontal="left" vertical="center" indent="1"/>
    </xf>
    <xf numFmtId="0" fontId="14" fillId="0" borderId="0" xfId="0" applyFont="1" applyBorder="1" applyAlignment="1">
      <alignment horizontal="left" vertical="center" wrapText="1" indent="1"/>
    </xf>
    <xf numFmtId="0" fontId="15" fillId="0" borderId="6" xfId="0" applyFont="1" applyBorder="1" applyAlignment="1">
      <alignment horizontal="left" vertical="center" wrapText="1" indent="1"/>
    </xf>
    <xf numFmtId="0" fontId="13" fillId="0" borderId="6" xfId="0" applyFont="1" applyBorder="1" applyAlignment="1">
      <alignment horizontal="left" vertical="center" indent="1"/>
    </xf>
    <xf numFmtId="0" fontId="16" fillId="0" borderId="0" xfId="0" applyFont="1" applyBorder="1" applyAlignment="1">
      <alignment horizontal="left" vertical="center" wrapText="1" indent="1"/>
    </xf>
    <xf numFmtId="0" fontId="13" fillId="0" borderId="0" xfId="0" applyFont="1" applyAlignment="1">
      <alignment horizontal="left" vertical="center" wrapText="1" indent="1"/>
    </xf>
    <xf numFmtId="0" fontId="13" fillId="0" borderId="0" xfId="0" applyFont="1" applyAlignment="1">
      <alignment horizontal="left" vertical="center" indent="1"/>
    </xf>
    <xf numFmtId="0" fontId="1" fillId="0" borderId="0"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0" xfId="0" applyFont="1" applyBorder="1" applyAlignment="1">
      <alignment horizontal="center" vertical="center"/>
    </xf>
    <xf numFmtId="0" fontId="1" fillId="0" borderId="4" xfId="0" applyFont="1" applyBorder="1" applyAlignment="1">
      <alignment horizontal="center" vertical="center"/>
    </xf>
    <xf numFmtId="0" fontId="1" fillId="0" borderId="1" xfId="0" applyFont="1" applyBorder="1" applyAlignment="1">
      <alignment horizontal="left" vertical="center" wrapText="1" indent="1"/>
    </xf>
    <xf numFmtId="0" fontId="0" fillId="0" borderId="0" xfId="0" applyBorder="1" applyAlignment="1">
      <alignment horizontal="left" vertical="center" wrapText="1" indent="1"/>
    </xf>
    <xf numFmtId="0" fontId="17" fillId="0" borderId="0" xfId="0" applyFont="1" applyBorder="1" applyAlignment="1">
      <alignment horizontal="center" vertical="center" wrapText="1"/>
    </xf>
    <xf numFmtId="0" fontId="17" fillId="0" borderId="4" xfId="0" applyFont="1" applyBorder="1" applyAlignment="1">
      <alignment horizontal="center" vertical="center" wrapText="1"/>
    </xf>
    <xf numFmtId="0" fontId="15" fillId="0" borderId="0" xfId="0" applyFont="1" applyFill="1" applyBorder="1" applyAlignment="1">
      <alignment horizontal="left" vertical="center" wrapText="1" indent="1"/>
    </xf>
    <xf numFmtId="0" fontId="13" fillId="0" borderId="0" xfId="0" applyFont="1" applyFill="1" applyBorder="1" applyAlignment="1">
      <alignment horizontal="left" vertical="center" indent="1"/>
    </xf>
    <xf numFmtId="0" fontId="14" fillId="0" borderId="0" xfId="0" applyFont="1" applyFill="1" applyBorder="1" applyAlignment="1">
      <alignment horizontal="left" vertical="center" wrapText="1" indent="1"/>
    </xf>
    <xf numFmtId="0" fontId="0" fillId="0" borderId="0" xfId="0" applyBorder="1" applyAlignment="1">
      <alignment vertical="center" wrapText="1"/>
    </xf>
    <xf numFmtId="0" fontId="13" fillId="0" borderId="0" xfId="0" applyFont="1" applyFill="1" applyAlignment="1">
      <alignment horizontal="left" vertical="center" wrapText="1" indent="1"/>
    </xf>
    <xf numFmtId="0" fontId="1" fillId="8" borderId="0" xfId="4" applyFont="1" applyFill="1" applyAlignment="1">
      <alignment horizontal="center" vertical="top" wrapText="1"/>
    </xf>
    <xf numFmtId="0" fontId="0" fillId="0" borderId="1" xfId="0" applyBorder="1"/>
    <xf numFmtId="0" fontId="0" fillId="0" borderId="0" xfId="0" applyBorder="1" applyAlignment="1">
      <alignment vertical="top"/>
    </xf>
    <xf numFmtId="0" fontId="0" fillId="0" borderId="4" xfId="0" applyBorder="1" applyAlignment="1">
      <alignment vertical="top"/>
    </xf>
    <xf numFmtId="0" fontId="0" fillId="0" borderId="0" xfId="0" applyAlignment="1">
      <alignment horizontal="left" vertical="center" wrapText="1"/>
    </xf>
    <xf numFmtId="0" fontId="0" fillId="0" borderId="0" xfId="0" applyAlignment="1">
      <alignment vertical="center"/>
    </xf>
    <xf numFmtId="0" fontId="0" fillId="0" borderId="0" xfId="0" applyAlignment="1">
      <alignment horizontal="left" wrapText="1" indent="2"/>
    </xf>
    <xf numFmtId="0" fontId="0" fillId="0" borderId="0" xfId="0" applyAlignment="1">
      <alignment horizontal="left" indent="2"/>
    </xf>
    <xf numFmtId="0" fontId="0" fillId="0" borderId="0" xfId="0" applyAlignment="1">
      <alignment horizontal="left" vertical="top" wrapText="1" indent="2"/>
    </xf>
    <xf numFmtId="0" fontId="1" fillId="7" borderId="0" xfId="4" applyFont="1" applyFill="1" applyAlignment="1">
      <alignment horizontal="left" vertical="center" wrapText="1" indent="2"/>
    </xf>
    <xf numFmtId="0" fontId="0" fillId="0" borderId="0" xfId="0" applyAlignment="1">
      <alignment horizontal="left" vertical="center" indent="2"/>
    </xf>
    <xf numFmtId="0" fontId="0" fillId="0" borderId="0" xfId="0" applyAlignment="1">
      <alignment horizontal="left" vertical="center" wrapText="1" indent="2"/>
    </xf>
    <xf numFmtId="0" fontId="1" fillId="5" borderId="0" xfId="4" applyFont="1" applyFill="1" applyAlignment="1">
      <alignment horizontal="left" vertical="center" wrapText="1"/>
    </xf>
    <xf numFmtId="0" fontId="1" fillId="5" borderId="0" xfId="4" applyFont="1" applyFill="1" applyAlignment="1">
      <alignment horizontal="center" vertical="center" wrapText="1"/>
    </xf>
    <xf numFmtId="0" fontId="1" fillId="5" borderId="0" xfId="0" applyFont="1" applyFill="1" applyBorder="1" applyAlignment="1">
      <alignment vertical="center"/>
    </xf>
    <xf numFmtId="0" fontId="13" fillId="0" borderId="4" xfId="0" applyFont="1" applyBorder="1" applyAlignment="1">
      <alignment horizontal="left" vertical="center" wrapText="1" indent="1"/>
    </xf>
    <xf numFmtId="0" fontId="14" fillId="0" borderId="6" xfId="0" applyFont="1" applyFill="1" applyBorder="1" applyAlignment="1">
      <alignment horizontal="left" vertical="center" wrapText="1" inden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0" xfId="0" applyAlignment="1">
      <alignment wrapText="1"/>
    </xf>
    <xf numFmtId="0" fontId="1" fillId="0" borderId="0" xfId="0" applyFont="1" applyAlignment="1">
      <alignment wrapText="1"/>
    </xf>
    <xf numFmtId="0" fontId="8" fillId="2" borderId="5" xfId="1" applyAlignment="1">
      <alignment wrapText="1"/>
    </xf>
    <xf numFmtId="0" fontId="0" fillId="0" borderId="0" xfId="0" applyFont="1" applyAlignment="1">
      <alignment wrapText="1"/>
    </xf>
    <xf numFmtId="0" fontId="10" fillId="0" borderId="1" xfId="3" applyBorder="1" applyAlignment="1">
      <alignment wrapText="1"/>
    </xf>
    <xf numFmtId="0" fontId="10" fillId="0" borderId="4" xfId="3" applyBorder="1" applyAlignment="1">
      <alignment wrapText="1"/>
    </xf>
    <xf numFmtId="0" fontId="10" fillId="0" borderId="7" xfId="3" applyBorder="1" applyAlignment="1">
      <alignment wrapText="1"/>
    </xf>
    <xf numFmtId="0" fontId="10" fillId="0" borderId="8" xfId="3" applyBorder="1" applyAlignment="1">
      <alignment wrapText="1"/>
    </xf>
    <xf numFmtId="0" fontId="1" fillId="0" borderId="0" xfId="0" applyFont="1" applyAlignment="1">
      <alignment horizontal="left" vertical="top" wrapText="1"/>
    </xf>
    <xf numFmtId="0" fontId="0" fillId="0" borderId="0" xfId="0" applyAlignment="1">
      <alignment vertical="top" wrapText="1"/>
    </xf>
    <xf numFmtId="0" fontId="0" fillId="0" borderId="0" xfId="0" applyBorder="1" applyAlignment="1">
      <alignment horizontal="left" vertical="top" wrapText="1"/>
    </xf>
    <xf numFmtId="0" fontId="0" fillId="0" borderId="4" xfId="0" applyBorder="1" applyAlignment="1">
      <alignment horizontal="center" vertical="center" wrapText="1"/>
    </xf>
    <xf numFmtId="0" fontId="1" fillId="0" borderId="0" xfId="0" applyFont="1" applyBorder="1" applyAlignment="1">
      <alignment vertical="center" wrapText="1"/>
    </xf>
    <xf numFmtId="0" fontId="1" fillId="0" borderId="0" xfId="0" applyFont="1" applyAlignment="1">
      <alignment horizontal="center" vertical="center" wrapText="1"/>
    </xf>
    <xf numFmtId="0" fontId="1" fillId="0" borderId="0" xfId="0" applyFont="1" applyAlignment="1">
      <alignment vertical="center"/>
    </xf>
    <xf numFmtId="0" fontId="0" fillId="0" borderId="0" xfId="0" applyFont="1" applyBorder="1" applyAlignment="1">
      <alignment vertical="center" wrapText="1"/>
    </xf>
    <xf numFmtId="0" fontId="0" fillId="0" borderId="4" xfId="0" applyBorder="1" applyAlignment="1">
      <alignment vertical="center" wrapText="1"/>
    </xf>
    <xf numFmtId="0" fontId="1" fillId="0" borderId="4" xfId="0" applyFont="1" applyBorder="1" applyAlignment="1">
      <alignment vertical="center" wrapText="1"/>
    </xf>
    <xf numFmtId="0" fontId="0" fillId="6" borderId="0" xfId="0" applyFill="1"/>
    <xf numFmtId="0" fontId="11" fillId="5" borderId="1" xfId="0" applyFont="1" applyFill="1" applyBorder="1" applyAlignment="1">
      <alignment horizontal="left" indent="1"/>
    </xf>
    <xf numFmtId="0" fontId="12" fillId="5" borderId="1" xfId="4" applyFont="1" applyFill="1" applyBorder="1" applyAlignment="1">
      <alignment horizontal="left" vertical="center" wrapText="1" indent="1"/>
    </xf>
    <xf numFmtId="0" fontId="0" fillId="10" borderId="2" xfId="0" applyFill="1" applyBorder="1"/>
    <xf numFmtId="0" fontId="0" fillId="10" borderId="9" xfId="0" applyFill="1" applyBorder="1"/>
    <xf numFmtId="0" fontId="0" fillId="10" borderId="3" xfId="0" applyFill="1" applyBorder="1"/>
    <xf numFmtId="0" fontId="0" fillId="10" borderId="1" xfId="0" applyFill="1" applyBorder="1"/>
    <xf numFmtId="0" fontId="13" fillId="10" borderId="0" xfId="0" applyFont="1" applyFill="1" applyBorder="1"/>
    <xf numFmtId="0" fontId="20" fillId="10" borderId="0" xfId="0" applyFont="1" applyFill="1" applyBorder="1" applyAlignment="1">
      <alignment horizontal="left" vertical="top" wrapText="1" indent="1"/>
    </xf>
    <xf numFmtId="0" fontId="0" fillId="10" borderId="4" xfId="0" applyFill="1" applyBorder="1"/>
    <xf numFmtId="0" fontId="21" fillId="10" borderId="0" xfId="0" applyFont="1" applyFill="1" applyBorder="1" applyAlignment="1">
      <alignment vertical="top"/>
    </xf>
    <xf numFmtId="0" fontId="0" fillId="10" borderId="0" xfId="0" applyFill="1"/>
    <xf numFmtId="0" fontId="20" fillId="10" borderId="0" xfId="0" applyFont="1" applyFill="1" applyBorder="1" applyAlignment="1">
      <alignment wrapText="1"/>
    </xf>
    <xf numFmtId="0" fontId="20" fillId="10" borderId="0" xfId="0" applyFont="1" applyFill="1" applyBorder="1" applyAlignment="1"/>
    <xf numFmtId="0" fontId="19" fillId="10" borderId="0" xfId="0" applyFont="1" applyFill="1" applyBorder="1" applyAlignment="1">
      <alignment wrapText="1"/>
    </xf>
    <xf numFmtId="0" fontId="19" fillId="10" borderId="0" xfId="0" applyFont="1" applyFill="1" applyBorder="1" applyAlignment="1">
      <alignment vertical="center" wrapText="1"/>
    </xf>
    <xf numFmtId="0" fontId="19" fillId="10" borderId="0" xfId="0" applyFont="1" applyFill="1" applyBorder="1" applyAlignment="1">
      <alignment horizontal="center" wrapText="1"/>
    </xf>
    <xf numFmtId="0" fontId="0" fillId="10" borderId="0" xfId="0" applyFill="1" applyBorder="1"/>
    <xf numFmtId="0" fontId="20" fillId="10" borderId="0" xfId="0" applyFont="1" applyFill="1" applyBorder="1" applyAlignment="1">
      <alignment horizontal="right"/>
    </xf>
    <xf numFmtId="0" fontId="20" fillId="10" borderId="0" xfId="0" applyFont="1" applyFill="1" applyBorder="1" applyAlignment="1">
      <alignment horizontal="center" wrapText="1"/>
    </xf>
    <xf numFmtId="0" fontId="0" fillId="10" borderId="7" xfId="0" applyFill="1" applyBorder="1"/>
    <xf numFmtId="0" fontId="0" fillId="10" borderId="10" xfId="0" applyFill="1" applyBorder="1"/>
    <xf numFmtId="0" fontId="0" fillId="10" borderId="8" xfId="0" applyFill="1" applyBorder="1"/>
    <xf numFmtId="0" fontId="0" fillId="0" borderId="0" xfId="0" applyFill="1"/>
    <xf numFmtId="0" fontId="20" fillId="10" borderId="0" xfId="0" applyFont="1" applyFill="1" applyBorder="1" applyAlignment="1">
      <alignment wrapText="1"/>
    </xf>
    <xf numFmtId="0" fontId="19" fillId="10" borderId="0" xfId="0" applyFont="1" applyFill="1" applyBorder="1" applyAlignment="1">
      <alignment horizontal="left" vertical="top" wrapText="1"/>
    </xf>
    <xf numFmtId="0" fontId="1" fillId="8" borderId="0" xfId="0" applyFont="1" applyFill="1" applyBorder="1" applyAlignment="1">
      <alignment horizontal="left" vertical="center" wrapText="1" indent="1"/>
    </xf>
    <xf numFmtId="0" fontId="1" fillId="7" borderId="0" xfId="0" applyFont="1" applyFill="1" applyAlignment="1">
      <alignment horizontal="left" indent="1"/>
    </xf>
    <xf numFmtId="0" fontId="18" fillId="0" borderId="0" xfId="5" applyFill="1" applyAlignment="1">
      <alignment horizontal="center" wrapText="1"/>
    </xf>
    <xf numFmtId="0" fontId="11" fillId="5" borderId="1" xfId="0" applyFont="1" applyFill="1" applyBorder="1" applyAlignment="1">
      <alignment horizontal="left" indent="1"/>
    </xf>
    <xf numFmtId="0" fontId="11" fillId="5" borderId="0" xfId="0" applyFont="1" applyFill="1" applyBorder="1" applyAlignment="1">
      <alignment horizontal="left" indent="1"/>
    </xf>
    <xf numFmtId="0" fontId="1" fillId="7" borderId="0" xfId="0" applyFont="1" applyFill="1" applyAlignment="1">
      <alignment horizontal="left" vertical="center" indent="2"/>
    </xf>
    <xf numFmtId="0" fontId="18" fillId="0" borderId="0" xfId="5" applyFill="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left" vertical="top" wrapText="1"/>
    </xf>
    <xf numFmtId="0" fontId="1" fillId="0" borderId="0" xfId="0" applyFont="1" applyAlignment="1">
      <alignment horizontal="center"/>
    </xf>
    <xf numFmtId="0" fontId="1" fillId="0" borderId="0" xfId="0" applyFont="1" applyFill="1" applyAlignment="1">
      <alignment horizontal="left" vertical="center" wrapText="1" indent="1"/>
    </xf>
    <xf numFmtId="0" fontId="0" fillId="0" borderId="0" xfId="0" applyFill="1" applyBorder="1" applyAlignment="1">
      <alignment vertical="center" wrapText="1"/>
    </xf>
    <xf numFmtId="0" fontId="0" fillId="0" borderId="0" xfId="0" applyFont="1" applyFill="1" applyBorder="1" applyAlignment="1">
      <alignment vertical="center" wrapText="1"/>
    </xf>
    <xf numFmtId="0" fontId="9" fillId="3" borderId="5" xfId="2" applyAlignment="1">
      <alignment vertical="top" wrapText="1"/>
    </xf>
  </cellXfs>
  <cellStyles count="6">
    <cellStyle name="60% - Accent4" xfId="4" builtinId="44"/>
    <cellStyle name="Calculation" xfId="2" builtinId="22"/>
    <cellStyle name="Explanatory Text" xfId="3" builtinId="53"/>
    <cellStyle name="Input" xfId="1" builtinId="20"/>
    <cellStyle name="Neutral" xfId="5" builtinId="28"/>
    <cellStyle name="Normal" xfId="0" builtinId="0"/>
  </cellStyles>
  <dxfs count="6">
    <dxf>
      <font>
        <color rgb="FF83B064"/>
      </font>
      <fill>
        <patternFill patternType="none">
          <bgColor auto="1"/>
        </patternFill>
      </fill>
    </dxf>
    <dxf>
      <font>
        <b val="0"/>
        <i val="0"/>
        <color rgb="FFFF9933"/>
      </font>
      <fill>
        <patternFill patternType="none">
          <bgColor auto="1"/>
        </patternFill>
      </fill>
    </dxf>
    <dxf>
      <font>
        <color rgb="FFCA3024"/>
      </font>
      <fill>
        <patternFill patternType="none">
          <bgColor auto="1"/>
        </patternFill>
      </fill>
    </dxf>
    <dxf>
      <font>
        <color rgb="FF83B064"/>
      </font>
      <fill>
        <patternFill patternType="none">
          <bgColor auto="1"/>
        </patternFill>
      </fill>
    </dxf>
    <dxf>
      <font>
        <b val="0"/>
        <i val="0"/>
        <color rgb="FFFF9933"/>
      </font>
      <fill>
        <patternFill patternType="none">
          <bgColor auto="1"/>
        </patternFill>
      </fill>
    </dxf>
    <dxf>
      <font>
        <color rgb="FFCA3024"/>
      </font>
      <fill>
        <patternFill patternType="none">
          <bgColor auto="1"/>
        </patternFill>
      </fill>
    </dxf>
  </dxfs>
  <tableStyles count="0" defaultTableStyle="TableStyleMedium2" defaultPivotStyle="PivotStyleLight16"/>
  <colors>
    <mruColors>
      <color rgb="FFFCFCFC"/>
      <color rgb="FFF8F8F8"/>
      <color rgb="FFB686DA"/>
      <color rgb="FFE1EFD1"/>
      <color rgb="FFF7BBBB"/>
      <color rgb="FFFAFAFA"/>
      <color rgb="FFF49E9E"/>
      <color rgb="FFCDE4B2"/>
      <color rgb="FFC1D88E"/>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a:t>CO2</a:t>
            </a:r>
            <a:r>
              <a:rPr lang="sv-SE" baseline="0"/>
              <a:t> break-even</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lineChart>
        <c:grouping val="standard"/>
        <c:varyColors val="0"/>
        <c:ser>
          <c:idx val="0"/>
          <c:order val="0"/>
          <c:tx>
            <c:strRef>
              <c:f>'Break-even för Installationer'!$B$10</c:f>
              <c:strCache>
                <c:ptCount val="1"/>
                <c:pt idx="0">
                  <c:v> Ny produkt</c:v>
                </c:pt>
              </c:strCache>
            </c:strRef>
          </c:tx>
          <c:spPr>
            <a:ln w="28575" cap="rnd">
              <a:solidFill>
                <a:schemeClr val="accent1"/>
              </a:solidFill>
              <a:round/>
            </a:ln>
            <a:effectLst/>
          </c:spPr>
          <c:marker>
            <c:symbol val="none"/>
          </c:marker>
          <c:val>
            <c:numRef>
              <c:f>'Break-even för Installationer'!$B$60:$B$79</c:f>
              <c:numCache>
                <c:formatCode>General</c:formatCode>
                <c:ptCount val="20"/>
                <c:pt idx="0">
                  <c:v>1500</c:v>
                </c:pt>
                <c:pt idx="1">
                  <c:v>2500</c:v>
                </c:pt>
                <c:pt idx="2">
                  <c:v>3500</c:v>
                </c:pt>
                <c:pt idx="3">
                  <c:v>4500</c:v>
                </c:pt>
                <c:pt idx="4">
                  <c:v>5500</c:v>
                </c:pt>
                <c:pt idx="5">
                  <c:v>6500</c:v>
                </c:pt>
                <c:pt idx="6">
                  <c:v>7500</c:v>
                </c:pt>
                <c:pt idx="7">
                  <c:v>8500</c:v>
                </c:pt>
                <c:pt idx="8">
                  <c:v>9500</c:v>
                </c:pt>
                <c:pt idx="9">
                  <c:v>10500</c:v>
                </c:pt>
                <c:pt idx="10">
                  <c:v>11500</c:v>
                </c:pt>
                <c:pt idx="11">
                  <c:v>12500</c:v>
                </c:pt>
                <c:pt idx="12">
                  <c:v>13500</c:v>
                </c:pt>
                <c:pt idx="13">
                  <c:v>14500</c:v>
                </c:pt>
                <c:pt idx="14">
                  <c:v>15500</c:v>
                </c:pt>
                <c:pt idx="15">
                  <c:v>16500</c:v>
                </c:pt>
                <c:pt idx="16">
                  <c:v>17500</c:v>
                </c:pt>
                <c:pt idx="17">
                  <c:v>18500</c:v>
                </c:pt>
                <c:pt idx="18">
                  <c:v>19500</c:v>
                </c:pt>
                <c:pt idx="19">
                  <c:v>20500</c:v>
                </c:pt>
              </c:numCache>
            </c:numRef>
          </c:val>
          <c:smooth val="0"/>
          <c:extLst>
            <c:ext xmlns:c16="http://schemas.microsoft.com/office/drawing/2014/chart" uri="{C3380CC4-5D6E-409C-BE32-E72D297353CC}">
              <c16:uniqueId val="{00000000-D934-4751-A94D-1A3F93421986}"/>
            </c:ext>
          </c:extLst>
        </c:ser>
        <c:ser>
          <c:idx val="1"/>
          <c:order val="1"/>
          <c:tx>
            <c:strRef>
              <c:f>'Break-even för Installationer'!$B$18</c:f>
              <c:strCache>
                <c:ptCount val="1"/>
                <c:pt idx="0">
                  <c:v>Återbrukad produkt</c:v>
                </c:pt>
              </c:strCache>
            </c:strRef>
          </c:tx>
          <c:spPr>
            <a:ln w="28575" cap="rnd">
              <a:solidFill>
                <a:schemeClr val="accent2"/>
              </a:solidFill>
              <a:round/>
            </a:ln>
            <a:effectLst/>
          </c:spPr>
          <c:marker>
            <c:symbol val="none"/>
          </c:marker>
          <c:val>
            <c:numRef>
              <c:f>'Break-even för Installationer'!$D$60:$D$79</c:f>
              <c:numCache>
                <c:formatCode>General</c:formatCode>
                <c:ptCount val="20"/>
                <c:pt idx="0">
                  <c:v>1150</c:v>
                </c:pt>
                <c:pt idx="1">
                  <c:v>2250</c:v>
                </c:pt>
                <c:pt idx="2">
                  <c:v>3350</c:v>
                </c:pt>
                <c:pt idx="3">
                  <c:v>4450</c:v>
                </c:pt>
                <c:pt idx="4">
                  <c:v>5550</c:v>
                </c:pt>
                <c:pt idx="5">
                  <c:v>6650</c:v>
                </c:pt>
                <c:pt idx="6">
                  <c:v>7750</c:v>
                </c:pt>
                <c:pt idx="7">
                  <c:v>8850</c:v>
                </c:pt>
                <c:pt idx="8">
                  <c:v>9950</c:v>
                </c:pt>
                <c:pt idx="9">
                  <c:v>11050</c:v>
                </c:pt>
                <c:pt idx="10">
                  <c:v>12150</c:v>
                </c:pt>
                <c:pt idx="11">
                  <c:v>13250</c:v>
                </c:pt>
                <c:pt idx="12">
                  <c:v>14350</c:v>
                </c:pt>
                <c:pt idx="13">
                  <c:v>15450</c:v>
                </c:pt>
                <c:pt idx="14">
                  <c:v>16550</c:v>
                </c:pt>
                <c:pt idx="15">
                  <c:v>17650</c:v>
                </c:pt>
                <c:pt idx="16">
                  <c:v>18750</c:v>
                </c:pt>
                <c:pt idx="17">
                  <c:v>19850</c:v>
                </c:pt>
                <c:pt idx="18">
                  <c:v>20950</c:v>
                </c:pt>
                <c:pt idx="19">
                  <c:v>22050</c:v>
                </c:pt>
              </c:numCache>
            </c:numRef>
          </c:val>
          <c:smooth val="0"/>
          <c:extLst>
            <c:ext xmlns:c16="http://schemas.microsoft.com/office/drawing/2014/chart" uri="{C3380CC4-5D6E-409C-BE32-E72D297353CC}">
              <c16:uniqueId val="{00000001-D934-4751-A94D-1A3F93421986}"/>
            </c:ext>
          </c:extLst>
        </c:ser>
        <c:dLbls>
          <c:showLegendKey val="0"/>
          <c:showVal val="0"/>
          <c:showCatName val="0"/>
          <c:showSerName val="0"/>
          <c:showPercent val="0"/>
          <c:showBubbleSize val="0"/>
        </c:dLbls>
        <c:smooth val="0"/>
        <c:axId val="1061473312"/>
        <c:axId val="1061471344"/>
      </c:lineChart>
      <c:catAx>
        <c:axId val="10614733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v-SE"/>
                  <a:t>Användningstid (år)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v-S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061471344"/>
        <c:crosses val="autoZero"/>
        <c:auto val="1"/>
        <c:lblAlgn val="ctr"/>
        <c:lblOffset val="100"/>
        <c:noMultiLvlLbl val="0"/>
      </c:catAx>
      <c:valAx>
        <c:axId val="10614713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v-SE"/>
                  <a:t>CO2 ekvivalenter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v-S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06147331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baseline="0"/>
              <a:t>SEK break-even</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lineChart>
        <c:grouping val="standard"/>
        <c:varyColors val="0"/>
        <c:ser>
          <c:idx val="0"/>
          <c:order val="0"/>
          <c:tx>
            <c:strRef>
              <c:f>'Break-even för Installationer'!$B$10</c:f>
              <c:strCache>
                <c:ptCount val="1"/>
                <c:pt idx="0">
                  <c:v> Ny produkt</c:v>
                </c:pt>
              </c:strCache>
            </c:strRef>
          </c:tx>
          <c:spPr>
            <a:ln w="28575" cap="rnd">
              <a:solidFill>
                <a:schemeClr val="accent1"/>
              </a:solidFill>
              <a:round/>
            </a:ln>
            <a:effectLst/>
          </c:spPr>
          <c:marker>
            <c:symbol val="none"/>
          </c:marker>
          <c:val>
            <c:numRef>
              <c:f>'Break-even för Installationer'!$C$60:$C$79</c:f>
              <c:numCache>
                <c:formatCode>General</c:formatCode>
                <c:ptCount val="20"/>
                <c:pt idx="0">
                  <c:v>11000</c:v>
                </c:pt>
                <c:pt idx="1">
                  <c:v>17000</c:v>
                </c:pt>
                <c:pt idx="2">
                  <c:v>23000</c:v>
                </c:pt>
                <c:pt idx="3">
                  <c:v>29000</c:v>
                </c:pt>
                <c:pt idx="4">
                  <c:v>35000</c:v>
                </c:pt>
                <c:pt idx="5">
                  <c:v>41000</c:v>
                </c:pt>
                <c:pt idx="6">
                  <c:v>47000</c:v>
                </c:pt>
                <c:pt idx="7">
                  <c:v>53000</c:v>
                </c:pt>
                <c:pt idx="8">
                  <c:v>59000</c:v>
                </c:pt>
                <c:pt idx="9">
                  <c:v>65000</c:v>
                </c:pt>
                <c:pt idx="10">
                  <c:v>71000</c:v>
                </c:pt>
                <c:pt idx="11">
                  <c:v>77000</c:v>
                </c:pt>
                <c:pt idx="12">
                  <c:v>83000</c:v>
                </c:pt>
                <c:pt idx="13">
                  <c:v>89000</c:v>
                </c:pt>
                <c:pt idx="14">
                  <c:v>95000</c:v>
                </c:pt>
                <c:pt idx="15">
                  <c:v>101000</c:v>
                </c:pt>
                <c:pt idx="16">
                  <c:v>107000</c:v>
                </c:pt>
                <c:pt idx="17">
                  <c:v>113000</c:v>
                </c:pt>
                <c:pt idx="18">
                  <c:v>119000</c:v>
                </c:pt>
                <c:pt idx="19">
                  <c:v>125000</c:v>
                </c:pt>
              </c:numCache>
            </c:numRef>
          </c:val>
          <c:smooth val="0"/>
          <c:extLst>
            <c:ext xmlns:c16="http://schemas.microsoft.com/office/drawing/2014/chart" uri="{C3380CC4-5D6E-409C-BE32-E72D297353CC}">
              <c16:uniqueId val="{00000000-A275-4988-922C-1A59AF355E48}"/>
            </c:ext>
          </c:extLst>
        </c:ser>
        <c:ser>
          <c:idx val="1"/>
          <c:order val="1"/>
          <c:tx>
            <c:strRef>
              <c:f>'Break-even för Installationer'!$B$18</c:f>
              <c:strCache>
                <c:ptCount val="1"/>
                <c:pt idx="0">
                  <c:v>Återbrukad produkt</c:v>
                </c:pt>
              </c:strCache>
            </c:strRef>
          </c:tx>
          <c:spPr>
            <a:ln w="28575" cap="rnd">
              <a:solidFill>
                <a:schemeClr val="accent2"/>
              </a:solidFill>
              <a:round/>
            </a:ln>
            <a:effectLst/>
          </c:spPr>
          <c:marker>
            <c:symbol val="none"/>
          </c:marker>
          <c:val>
            <c:numRef>
              <c:f>'Break-even för Installationer'!$E$60:$E$79</c:f>
              <c:numCache>
                <c:formatCode>General</c:formatCode>
                <c:ptCount val="20"/>
                <c:pt idx="0">
                  <c:v>7600</c:v>
                </c:pt>
                <c:pt idx="1">
                  <c:v>14200</c:v>
                </c:pt>
                <c:pt idx="2">
                  <c:v>20800</c:v>
                </c:pt>
                <c:pt idx="3">
                  <c:v>27400</c:v>
                </c:pt>
                <c:pt idx="4">
                  <c:v>34000</c:v>
                </c:pt>
                <c:pt idx="5">
                  <c:v>40600</c:v>
                </c:pt>
                <c:pt idx="6">
                  <c:v>47200</c:v>
                </c:pt>
                <c:pt idx="7">
                  <c:v>53800</c:v>
                </c:pt>
                <c:pt idx="8">
                  <c:v>60400</c:v>
                </c:pt>
                <c:pt idx="9">
                  <c:v>67000</c:v>
                </c:pt>
                <c:pt idx="10">
                  <c:v>73600</c:v>
                </c:pt>
                <c:pt idx="11">
                  <c:v>80200</c:v>
                </c:pt>
                <c:pt idx="12">
                  <c:v>86800</c:v>
                </c:pt>
                <c:pt idx="13">
                  <c:v>93400</c:v>
                </c:pt>
                <c:pt idx="14">
                  <c:v>100000</c:v>
                </c:pt>
                <c:pt idx="15">
                  <c:v>106600</c:v>
                </c:pt>
                <c:pt idx="16">
                  <c:v>113200</c:v>
                </c:pt>
                <c:pt idx="17">
                  <c:v>119800</c:v>
                </c:pt>
                <c:pt idx="18">
                  <c:v>126400</c:v>
                </c:pt>
                <c:pt idx="19">
                  <c:v>133000</c:v>
                </c:pt>
              </c:numCache>
            </c:numRef>
          </c:val>
          <c:smooth val="0"/>
          <c:extLst>
            <c:ext xmlns:c16="http://schemas.microsoft.com/office/drawing/2014/chart" uri="{C3380CC4-5D6E-409C-BE32-E72D297353CC}">
              <c16:uniqueId val="{00000001-A275-4988-922C-1A59AF355E48}"/>
            </c:ext>
          </c:extLst>
        </c:ser>
        <c:dLbls>
          <c:showLegendKey val="0"/>
          <c:showVal val="0"/>
          <c:showCatName val="0"/>
          <c:showSerName val="0"/>
          <c:showPercent val="0"/>
          <c:showBubbleSize val="0"/>
        </c:dLbls>
        <c:smooth val="0"/>
        <c:axId val="1061473312"/>
        <c:axId val="1061471344"/>
      </c:lineChart>
      <c:catAx>
        <c:axId val="10614733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v-SE"/>
                  <a:t>Anvädningstid (år)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v-SE"/>
            </a:p>
          </c:txPr>
        </c:titl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061471344"/>
        <c:crosses val="autoZero"/>
        <c:auto val="1"/>
        <c:lblAlgn val="ctr"/>
        <c:lblOffset val="100"/>
        <c:noMultiLvlLbl val="0"/>
      </c:catAx>
      <c:valAx>
        <c:axId val="10614713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v-SE"/>
                  <a:t>SEK</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v-S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06147331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3.png"/><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24600</xdr:colOff>
      <xdr:row>14</xdr:row>
      <xdr:rowOff>186170</xdr:rowOff>
    </xdr:from>
    <xdr:to>
      <xdr:col>7</xdr:col>
      <xdr:colOff>853656</xdr:colOff>
      <xdr:row>19</xdr:row>
      <xdr:rowOff>24936</xdr:rowOff>
    </xdr:to>
    <xdr:pic>
      <xdr:nvPicPr>
        <xdr:cNvPr id="2" name="Picture 1">
          <a:extLst>
            <a:ext uri="{FF2B5EF4-FFF2-40B4-BE49-F238E27FC236}">
              <a16:creationId xmlns:a16="http://schemas.microsoft.com/office/drawing/2014/main" id="{46C5071A-97DD-4B8C-A807-FA90DB478294}"/>
            </a:ext>
          </a:extLst>
        </xdr:cNvPr>
        <xdr:cNvPicPr>
          <a:picLocks noChangeAspect="1"/>
        </xdr:cNvPicPr>
      </xdr:nvPicPr>
      <xdr:blipFill>
        <a:blip xmlns:r="http://schemas.openxmlformats.org/officeDocument/2006/relationships" r:embed="rId1"/>
        <a:stretch>
          <a:fillRect/>
        </a:stretch>
      </xdr:blipFill>
      <xdr:spPr>
        <a:xfrm>
          <a:off x="1345111" y="3758045"/>
          <a:ext cx="4694652" cy="1180925"/>
        </a:xfrm>
        <a:prstGeom prst="rect">
          <a:avLst/>
        </a:prstGeom>
      </xdr:spPr>
    </xdr:pic>
    <xdr:clientData/>
  </xdr:twoCellAnchor>
  <xdr:twoCellAnchor>
    <xdr:from>
      <xdr:col>2</xdr:col>
      <xdr:colOff>352426</xdr:colOff>
      <xdr:row>14</xdr:row>
      <xdr:rowOff>56284</xdr:rowOff>
    </xdr:from>
    <xdr:to>
      <xdr:col>2</xdr:col>
      <xdr:colOff>355023</xdr:colOff>
      <xdr:row>16</xdr:row>
      <xdr:rowOff>161925</xdr:rowOff>
    </xdr:to>
    <xdr:cxnSp macro="">
      <xdr:nvCxnSpPr>
        <xdr:cNvPr id="8" name="Straight Arrow Connector 7">
          <a:extLst>
            <a:ext uri="{FF2B5EF4-FFF2-40B4-BE49-F238E27FC236}">
              <a16:creationId xmlns:a16="http://schemas.microsoft.com/office/drawing/2014/main" id="{A6126128-FFF1-466B-8952-59C167691D34}"/>
            </a:ext>
          </a:extLst>
        </xdr:cNvPr>
        <xdr:cNvCxnSpPr/>
      </xdr:nvCxnSpPr>
      <xdr:spPr>
        <a:xfrm flipH="1">
          <a:off x="1672937" y="3628159"/>
          <a:ext cx="2597" cy="642505"/>
        </a:xfrm>
        <a:prstGeom prst="straightConnector1">
          <a:avLst/>
        </a:prstGeom>
        <a:ln w="28575">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57152</xdr:colOff>
      <xdr:row>21</xdr:row>
      <xdr:rowOff>210343</xdr:rowOff>
    </xdr:from>
    <xdr:to>
      <xdr:col>7</xdr:col>
      <xdr:colOff>895351</xdr:colOff>
      <xdr:row>24</xdr:row>
      <xdr:rowOff>449191</xdr:rowOff>
    </xdr:to>
    <xdr:pic>
      <xdr:nvPicPr>
        <xdr:cNvPr id="4" name="Picture 3">
          <a:extLst>
            <a:ext uri="{FF2B5EF4-FFF2-40B4-BE49-F238E27FC236}">
              <a16:creationId xmlns:a16="http://schemas.microsoft.com/office/drawing/2014/main" id="{854C61FA-7EA4-4B14-850B-EAD3683B4046}"/>
            </a:ext>
          </a:extLst>
        </xdr:cNvPr>
        <xdr:cNvPicPr>
          <a:picLocks noChangeAspect="1"/>
        </xdr:cNvPicPr>
      </xdr:nvPicPr>
      <xdr:blipFill>
        <a:blip xmlns:r="http://schemas.openxmlformats.org/officeDocument/2006/relationships" r:embed="rId2"/>
        <a:stretch>
          <a:fillRect/>
        </a:stretch>
      </xdr:blipFill>
      <xdr:spPr>
        <a:xfrm>
          <a:off x="1381127" y="5487193"/>
          <a:ext cx="4714874" cy="1038948"/>
        </a:xfrm>
        <a:prstGeom prst="rect">
          <a:avLst/>
        </a:prstGeom>
      </xdr:spPr>
    </xdr:pic>
    <xdr:clientData/>
  </xdr:twoCellAnchor>
  <xdr:twoCellAnchor>
    <xdr:from>
      <xdr:col>3</xdr:col>
      <xdr:colOff>142876</xdr:colOff>
      <xdr:row>14</xdr:row>
      <xdr:rowOff>77390</xdr:rowOff>
    </xdr:from>
    <xdr:to>
      <xdr:col>3</xdr:col>
      <xdr:colOff>148828</xdr:colOff>
      <xdr:row>16</xdr:row>
      <xdr:rowOff>138545</xdr:rowOff>
    </xdr:to>
    <xdr:cxnSp macro="">
      <xdr:nvCxnSpPr>
        <xdr:cNvPr id="9" name="Straight Arrow Connector 8">
          <a:extLst>
            <a:ext uri="{FF2B5EF4-FFF2-40B4-BE49-F238E27FC236}">
              <a16:creationId xmlns:a16="http://schemas.microsoft.com/office/drawing/2014/main" id="{D0FE32CC-B0D9-4B9D-ADC9-F34BD87602BB}"/>
            </a:ext>
          </a:extLst>
        </xdr:cNvPr>
        <xdr:cNvCxnSpPr/>
      </xdr:nvCxnSpPr>
      <xdr:spPr>
        <a:xfrm flipH="1">
          <a:off x="2149079" y="3637359"/>
          <a:ext cx="5952" cy="596936"/>
        </a:xfrm>
        <a:prstGeom prst="straightConnector1">
          <a:avLst/>
        </a:prstGeom>
        <a:ln w="28575">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251213</xdr:colOff>
      <xdr:row>14</xdr:row>
      <xdr:rowOff>71438</xdr:rowOff>
    </xdr:from>
    <xdr:to>
      <xdr:col>5</xdr:col>
      <xdr:colOff>251213</xdr:colOff>
      <xdr:row>16</xdr:row>
      <xdr:rowOff>101744</xdr:rowOff>
    </xdr:to>
    <xdr:cxnSp macro="">
      <xdr:nvCxnSpPr>
        <xdr:cNvPr id="11" name="Straight Arrow Connector 10">
          <a:extLst>
            <a:ext uri="{FF2B5EF4-FFF2-40B4-BE49-F238E27FC236}">
              <a16:creationId xmlns:a16="http://schemas.microsoft.com/office/drawing/2014/main" id="{60F09ADB-AEBD-4CFB-B6A5-64981DD5AE13}"/>
            </a:ext>
          </a:extLst>
        </xdr:cNvPr>
        <xdr:cNvCxnSpPr/>
      </xdr:nvCxnSpPr>
      <xdr:spPr>
        <a:xfrm flipH="1">
          <a:off x="3409117" y="3603015"/>
          <a:ext cx="0" cy="557844"/>
        </a:xfrm>
        <a:prstGeom prst="straightConnector1">
          <a:avLst/>
        </a:prstGeom>
        <a:ln w="28575">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11906</xdr:colOff>
      <xdr:row>18</xdr:row>
      <xdr:rowOff>142875</xdr:rowOff>
    </xdr:from>
    <xdr:to>
      <xdr:col>6</xdr:col>
      <xdr:colOff>220266</xdr:colOff>
      <xdr:row>20</xdr:row>
      <xdr:rowOff>107157</xdr:rowOff>
    </xdr:to>
    <xdr:cxnSp macro="">
      <xdr:nvCxnSpPr>
        <xdr:cNvPr id="13" name="Straight Arrow Connector 12">
          <a:extLst>
            <a:ext uri="{FF2B5EF4-FFF2-40B4-BE49-F238E27FC236}">
              <a16:creationId xmlns:a16="http://schemas.microsoft.com/office/drawing/2014/main" id="{8E76AA04-2FA4-4D99-A1E9-2A9A88A60D73}"/>
            </a:ext>
          </a:extLst>
        </xdr:cNvPr>
        <xdr:cNvCxnSpPr/>
      </xdr:nvCxnSpPr>
      <xdr:spPr>
        <a:xfrm flipV="1">
          <a:off x="3083719" y="4774406"/>
          <a:ext cx="1381125" cy="357189"/>
        </a:xfrm>
        <a:prstGeom prst="straightConnector1">
          <a:avLst/>
        </a:prstGeom>
        <a:ln w="28575">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991914</xdr:colOff>
      <xdr:row>18</xdr:row>
      <xdr:rowOff>208360</xdr:rowOff>
    </xdr:from>
    <xdr:to>
      <xdr:col>6</xdr:col>
      <xdr:colOff>720328</xdr:colOff>
      <xdr:row>20</xdr:row>
      <xdr:rowOff>65692</xdr:rowOff>
    </xdr:to>
    <xdr:cxnSp macro="">
      <xdr:nvCxnSpPr>
        <xdr:cNvPr id="16" name="Straight Arrow Connector 15">
          <a:extLst>
            <a:ext uri="{FF2B5EF4-FFF2-40B4-BE49-F238E27FC236}">
              <a16:creationId xmlns:a16="http://schemas.microsoft.com/office/drawing/2014/main" id="{C493CA73-0D8B-4903-A8E5-0858D8E7361F}"/>
            </a:ext>
          </a:extLst>
        </xdr:cNvPr>
        <xdr:cNvCxnSpPr/>
      </xdr:nvCxnSpPr>
      <xdr:spPr>
        <a:xfrm flipV="1">
          <a:off x="4063727" y="4839891"/>
          <a:ext cx="901179" cy="250239"/>
        </a:xfrm>
        <a:prstGeom prst="straightConnector1">
          <a:avLst/>
        </a:prstGeom>
        <a:ln w="28575">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815578</xdr:colOff>
      <xdr:row>18</xdr:row>
      <xdr:rowOff>220266</xdr:rowOff>
    </xdr:from>
    <xdr:to>
      <xdr:col>7</xdr:col>
      <xdr:colOff>190500</xdr:colOff>
      <xdr:row>20</xdr:row>
      <xdr:rowOff>111280</xdr:rowOff>
    </xdr:to>
    <xdr:cxnSp macro="">
      <xdr:nvCxnSpPr>
        <xdr:cNvPr id="19" name="Straight Arrow Connector 18">
          <a:extLst>
            <a:ext uri="{FF2B5EF4-FFF2-40B4-BE49-F238E27FC236}">
              <a16:creationId xmlns:a16="http://schemas.microsoft.com/office/drawing/2014/main" id="{23393CD4-163D-4CB7-9DDF-297C2BCC645D}"/>
            </a:ext>
          </a:extLst>
        </xdr:cNvPr>
        <xdr:cNvCxnSpPr/>
      </xdr:nvCxnSpPr>
      <xdr:spPr>
        <a:xfrm flipV="1">
          <a:off x="5060156" y="4851797"/>
          <a:ext cx="327422" cy="283921"/>
        </a:xfrm>
        <a:prstGeom prst="straightConnector1">
          <a:avLst/>
        </a:prstGeom>
        <a:ln w="28575">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604693</xdr:colOff>
      <xdr:row>18</xdr:row>
      <xdr:rowOff>255985</xdr:rowOff>
    </xdr:from>
    <xdr:to>
      <xdr:col>7</xdr:col>
      <xdr:colOff>619125</xdr:colOff>
      <xdr:row>20</xdr:row>
      <xdr:rowOff>88666</xdr:rowOff>
    </xdr:to>
    <xdr:cxnSp macro="">
      <xdr:nvCxnSpPr>
        <xdr:cNvPr id="21" name="Straight Arrow Connector 20">
          <a:extLst>
            <a:ext uri="{FF2B5EF4-FFF2-40B4-BE49-F238E27FC236}">
              <a16:creationId xmlns:a16="http://schemas.microsoft.com/office/drawing/2014/main" id="{5FCA7781-5BA3-42C8-A70A-D8A932DE57D8}"/>
            </a:ext>
          </a:extLst>
        </xdr:cNvPr>
        <xdr:cNvCxnSpPr/>
      </xdr:nvCxnSpPr>
      <xdr:spPr>
        <a:xfrm flipV="1">
          <a:off x="5801771" y="4887516"/>
          <a:ext cx="14432" cy="225588"/>
        </a:xfrm>
        <a:prstGeom prst="straightConnector1">
          <a:avLst/>
        </a:prstGeom>
        <a:ln w="28575">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259556</xdr:colOff>
      <xdr:row>24</xdr:row>
      <xdr:rowOff>476250</xdr:rowOff>
    </xdr:from>
    <xdr:to>
      <xdr:col>2</xdr:col>
      <xdr:colOff>267890</xdr:colOff>
      <xdr:row>25</xdr:row>
      <xdr:rowOff>98821</xdr:rowOff>
    </xdr:to>
    <xdr:cxnSp macro="">
      <xdr:nvCxnSpPr>
        <xdr:cNvPr id="40" name="Straight Arrow Connector 39">
          <a:extLst>
            <a:ext uri="{FF2B5EF4-FFF2-40B4-BE49-F238E27FC236}">
              <a16:creationId xmlns:a16="http://schemas.microsoft.com/office/drawing/2014/main" id="{732F2FF9-6D4D-46BC-9E98-FAFA5FB546F7}"/>
            </a:ext>
          </a:extLst>
        </xdr:cNvPr>
        <xdr:cNvCxnSpPr/>
      </xdr:nvCxnSpPr>
      <xdr:spPr>
        <a:xfrm flipV="1">
          <a:off x="1581150" y="6572250"/>
          <a:ext cx="8334" cy="223837"/>
        </a:xfrm>
        <a:prstGeom prst="straightConnector1">
          <a:avLst/>
        </a:prstGeom>
        <a:ln w="28575">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89297</xdr:colOff>
      <xdr:row>24</xdr:row>
      <xdr:rowOff>506016</xdr:rowOff>
    </xdr:from>
    <xdr:to>
      <xdr:col>5</xdr:col>
      <xdr:colOff>90488</xdr:colOff>
      <xdr:row>25</xdr:row>
      <xdr:rowOff>114300</xdr:rowOff>
    </xdr:to>
    <xdr:cxnSp macro="">
      <xdr:nvCxnSpPr>
        <xdr:cNvPr id="43" name="Straight Arrow Connector 42">
          <a:extLst>
            <a:ext uri="{FF2B5EF4-FFF2-40B4-BE49-F238E27FC236}">
              <a16:creationId xmlns:a16="http://schemas.microsoft.com/office/drawing/2014/main" id="{BCD66975-FB38-4264-A8B1-ED8634D01966}"/>
            </a:ext>
          </a:extLst>
        </xdr:cNvPr>
        <xdr:cNvCxnSpPr/>
      </xdr:nvCxnSpPr>
      <xdr:spPr>
        <a:xfrm flipH="1" flipV="1">
          <a:off x="3238500" y="6602016"/>
          <a:ext cx="1191" cy="209550"/>
        </a:xfrm>
        <a:prstGeom prst="straightConnector1">
          <a:avLst/>
        </a:prstGeom>
        <a:ln w="28575">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594122</xdr:colOff>
      <xdr:row>24</xdr:row>
      <xdr:rowOff>523875</xdr:rowOff>
    </xdr:from>
    <xdr:to>
      <xdr:col>6</xdr:col>
      <xdr:colOff>595312</xdr:colOff>
      <xdr:row>25</xdr:row>
      <xdr:rowOff>117872</xdr:rowOff>
    </xdr:to>
    <xdr:cxnSp macro="">
      <xdr:nvCxnSpPr>
        <xdr:cNvPr id="44" name="Straight Arrow Connector 43">
          <a:extLst>
            <a:ext uri="{FF2B5EF4-FFF2-40B4-BE49-F238E27FC236}">
              <a16:creationId xmlns:a16="http://schemas.microsoft.com/office/drawing/2014/main" id="{74E51D2F-D36F-4356-AA71-1E34EAE4CC42}"/>
            </a:ext>
          </a:extLst>
        </xdr:cNvPr>
        <xdr:cNvCxnSpPr/>
      </xdr:nvCxnSpPr>
      <xdr:spPr>
        <a:xfrm flipV="1">
          <a:off x="4713685" y="6619875"/>
          <a:ext cx="1190" cy="195263"/>
        </a:xfrm>
        <a:prstGeom prst="straightConnector1">
          <a:avLst/>
        </a:prstGeom>
        <a:ln w="28575">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429559</xdr:colOff>
      <xdr:row>33</xdr:row>
      <xdr:rowOff>164353</xdr:rowOff>
    </xdr:from>
    <xdr:to>
      <xdr:col>6</xdr:col>
      <xdr:colOff>295088</xdr:colOff>
      <xdr:row>33</xdr:row>
      <xdr:rowOff>486708</xdr:rowOff>
    </xdr:to>
    <xdr:pic>
      <xdr:nvPicPr>
        <xdr:cNvPr id="15" name="Picture 14">
          <a:extLst>
            <a:ext uri="{FF2B5EF4-FFF2-40B4-BE49-F238E27FC236}">
              <a16:creationId xmlns:a16="http://schemas.microsoft.com/office/drawing/2014/main" id="{F0CD3BF9-0898-4406-B7DB-4C3088A2D5EA}"/>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984500" y="9319559"/>
          <a:ext cx="1557617" cy="322355"/>
        </a:xfrm>
        <a:prstGeom prst="rect">
          <a:avLst/>
        </a:prstGeom>
        <a:noFill/>
        <a:ln>
          <a:noFill/>
        </a:ln>
      </xdr:spPr>
    </xdr:pic>
    <xdr:clientData/>
  </xdr:twoCellAnchor>
  <xdr:twoCellAnchor editAs="oneCell">
    <xdr:from>
      <xdr:col>1</xdr:col>
      <xdr:colOff>85911</xdr:colOff>
      <xdr:row>33</xdr:row>
      <xdr:rowOff>18678</xdr:rowOff>
    </xdr:from>
    <xdr:to>
      <xdr:col>5</xdr:col>
      <xdr:colOff>24315</xdr:colOff>
      <xdr:row>33</xdr:row>
      <xdr:rowOff>569708</xdr:rowOff>
    </xdr:to>
    <xdr:pic>
      <xdr:nvPicPr>
        <xdr:cNvPr id="17" name="Picture 16">
          <a:extLst>
            <a:ext uri="{FF2B5EF4-FFF2-40B4-BE49-F238E27FC236}">
              <a16:creationId xmlns:a16="http://schemas.microsoft.com/office/drawing/2014/main" id="{B3362D43-A7EA-49FB-A231-8CCDF578AD8C}"/>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t="41032" b="40632"/>
        <a:stretch/>
      </xdr:blipFill>
      <xdr:spPr bwMode="auto">
        <a:xfrm>
          <a:off x="1004793" y="9173884"/>
          <a:ext cx="2089934" cy="55103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6</xdr:col>
      <xdr:colOff>593913</xdr:colOff>
      <xdr:row>33</xdr:row>
      <xdr:rowOff>89647</xdr:rowOff>
    </xdr:from>
    <xdr:to>
      <xdr:col>7</xdr:col>
      <xdr:colOff>1019737</xdr:colOff>
      <xdr:row>33</xdr:row>
      <xdr:rowOff>479849</xdr:rowOff>
    </xdr:to>
    <xdr:pic>
      <xdr:nvPicPr>
        <xdr:cNvPr id="5" name="Picture 4">
          <a:extLst>
            <a:ext uri="{FF2B5EF4-FFF2-40B4-BE49-F238E27FC236}">
              <a16:creationId xmlns:a16="http://schemas.microsoft.com/office/drawing/2014/main" id="{A4EAEB00-A1DD-4239-B302-EEA27B69E26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840942" y="9244853"/>
          <a:ext cx="1378324" cy="3902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191351</xdr:rowOff>
    </xdr:from>
    <xdr:to>
      <xdr:col>1</xdr:col>
      <xdr:colOff>936919</xdr:colOff>
      <xdr:row>0</xdr:row>
      <xdr:rowOff>603091</xdr:rowOff>
    </xdr:to>
    <xdr:pic>
      <xdr:nvPicPr>
        <xdr:cNvPr id="3" name="Picture 2">
          <a:extLst>
            <a:ext uri="{FF2B5EF4-FFF2-40B4-BE49-F238E27FC236}">
              <a16:creationId xmlns:a16="http://schemas.microsoft.com/office/drawing/2014/main" id="{CF90234A-6269-4745-AE02-877FE52DF886}"/>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1032" b="40632"/>
        <a:stretch/>
      </xdr:blipFill>
      <xdr:spPr bwMode="auto">
        <a:xfrm>
          <a:off x="0" y="191351"/>
          <a:ext cx="1591763" cy="41174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952500</xdr:colOff>
      <xdr:row>0</xdr:row>
      <xdr:rowOff>277387</xdr:rowOff>
    </xdr:from>
    <xdr:to>
      <xdr:col>2</xdr:col>
      <xdr:colOff>120607</xdr:colOff>
      <xdr:row>0</xdr:row>
      <xdr:rowOff>561180</xdr:rowOff>
    </xdr:to>
    <xdr:pic>
      <xdr:nvPicPr>
        <xdr:cNvPr id="5" name="Picture 4">
          <a:extLst>
            <a:ext uri="{FF2B5EF4-FFF2-40B4-BE49-F238E27FC236}">
              <a16:creationId xmlns:a16="http://schemas.microsoft.com/office/drawing/2014/main" id="{67878504-0E99-4AD5-BEC7-48E3641EE0C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07344" y="277387"/>
          <a:ext cx="1192169" cy="283793"/>
        </a:xfrm>
        <a:prstGeom prst="rect">
          <a:avLst/>
        </a:prstGeom>
        <a:noFill/>
        <a:ln>
          <a:noFill/>
        </a:ln>
      </xdr:spPr>
    </xdr:pic>
    <xdr:clientData/>
  </xdr:twoCellAnchor>
  <xdr:twoCellAnchor editAs="oneCell">
    <xdr:from>
      <xdr:col>2</xdr:col>
      <xdr:colOff>440531</xdr:colOff>
      <xdr:row>0</xdr:row>
      <xdr:rowOff>202406</xdr:rowOff>
    </xdr:from>
    <xdr:to>
      <xdr:col>2</xdr:col>
      <xdr:colOff>1618124</xdr:colOff>
      <xdr:row>0</xdr:row>
      <xdr:rowOff>535781</xdr:rowOff>
    </xdr:to>
    <xdr:pic>
      <xdr:nvPicPr>
        <xdr:cNvPr id="4" name="Picture 3">
          <a:extLst>
            <a:ext uri="{FF2B5EF4-FFF2-40B4-BE49-F238E27FC236}">
              <a16:creationId xmlns:a16="http://schemas.microsoft.com/office/drawing/2014/main" id="{23635E50-0584-4176-A9A3-3E6C89FF862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119437" y="202406"/>
          <a:ext cx="1177593" cy="3333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179295</xdr:colOff>
      <xdr:row>0</xdr:row>
      <xdr:rowOff>168089</xdr:rowOff>
    </xdr:from>
    <xdr:to>
      <xdr:col>1</xdr:col>
      <xdr:colOff>836402</xdr:colOff>
      <xdr:row>0</xdr:row>
      <xdr:rowOff>537112</xdr:rowOff>
    </xdr:to>
    <xdr:pic>
      <xdr:nvPicPr>
        <xdr:cNvPr id="2" name="Picture 1">
          <a:extLst>
            <a:ext uri="{FF2B5EF4-FFF2-40B4-BE49-F238E27FC236}">
              <a16:creationId xmlns:a16="http://schemas.microsoft.com/office/drawing/2014/main" id="{824A70AD-364E-4EA0-83C9-DB161EF1CDA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5316" t="41032" b="40632"/>
        <a:stretch/>
      </xdr:blipFill>
      <xdr:spPr bwMode="auto">
        <a:xfrm>
          <a:off x="179295" y="168089"/>
          <a:ext cx="1273431" cy="369023"/>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747060</xdr:colOff>
      <xdr:row>0</xdr:row>
      <xdr:rowOff>246530</xdr:rowOff>
    </xdr:from>
    <xdr:to>
      <xdr:col>2</xdr:col>
      <xdr:colOff>46266</xdr:colOff>
      <xdr:row>0</xdr:row>
      <xdr:rowOff>476413</xdr:rowOff>
    </xdr:to>
    <xdr:pic>
      <xdr:nvPicPr>
        <xdr:cNvPr id="3" name="Picture 2">
          <a:extLst>
            <a:ext uri="{FF2B5EF4-FFF2-40B4-BE49-F238E27FC236}">
              <a16:creationId xmlns:a16="http://schemas.microsoft.com/office/drawing/2014/main" id="{608922D2-3BAB-450C-8F56-A9FA14C5FF37}"/>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63384" y="246530"/>
          <a:ext cx="1170588" cy="229883"/>
        </a:xfrm>
        <a:prstGeom prst="rect">
          <a:avLst/>
        </a:prstGeom>
        <a:noFill/>
        <a:ln>
          <a:noFill/>
        </a:ln>
      </xdr:spPr>
    </xdr:pic>
    <xdr:clientData/>
  </xdr:twoCellAnchor>
  <xdr:twoCellAnchor editAs="oneCell">
    <xdr:from>
      <xdr:col>2</xdr:col>
      <xdr:colOff>257736</xdr:colOff>
      <xdr:row>0</xdr:row>
      <xdr:rowOff>235323</xdr:rowOff>
    </xdr:from>
    <xdr:to>
      <xdr:col>2</xdr:col>
      <xdr:colOff>1168147</xdr:colOff>
      <xdr:row>0</xdr:row>
      <xdr:rowOff>493059</xdr:rowOff>
    </xdr:to>
    <xdr:pic>
      <xdr:nvPicPr>
        <xdr:cNvPr id="8" name="Picture 7">
          <a:extLst>
            <a:ext uri="{FF2B5EF4-FFF2-40B4-BE49-F238E27FC236}">
              <a16:creationId xmlns:a16="http://schemas.microsoft.com/office/drawing/2014/main" id="{A76E52CD-A73C-4934-8465-B4646383D04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2" y="235323"/>
          <a:ext cx="910411" cy="25773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28574</xdr:colOff>
      <xdr:row>25</xdr:row>
      <xdr:rowOff>86404</xdr:rowOff>
    </xdr:from>
    <xdr:to>
      <xdr:col>6</xdr:col>
      <xdr:colOff>277586</xdr:colOff>
      <xdr:row>43</xdr:row>
      <xdr:rowOff>27214</xdr:rowOff>
    </xdr:to>
    <xdr:graphicFrame macro="">
      <xdr:nvGraphicFramePr>
        <xdr:cNvPr id="2" name="Chart 2">
          <a:extLst>
            <a:ext uri="{FF2B5EF4-FFF2-40B4-BE49-F238E27FC236}">
              <a16:creationId xmlns:a16="http://schemas.microsoft.com/office/drawing/2014/main" id="{D292DBE9-E2F2-43AF-97CD-6050AB7619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43</xdr:row>
      <xdr:rowOff>63953</xdr:rowOff>
    </xdr:from>
    <xdr:to>
      <xdr:col>6</xdr:col>
      <xdr:colOff>243570</xdr:colOff>
      <xdr:row>56</xdr:row>
      <xdr:rowOff>348343</xdr:rowOff>
    </xdr:to>
    <xdr:graphicFrame macro="">
      <xdr:nvGraphicFramePr>
        <xdr:cNvPr id="3" name="Chart 3">
          <a:extLst>
            <a:ext uri="{FF2B5EF4-FFF2-40B4-BE49-F238E27FC236}">
              <a16:creationId xmlns:a16="http://schemas.microsoft.com/office/drawing/2014/main" id="{0AAB60F8-3F29-48F0-8A00-C4C2E586DB41}"/>
            </a:ext>
            <a:ext uri="{147F2762-F138-4A5C-976F-8EAC2B608ADB}">
              <a16:predDERef xmlns:a16="http://schemas.microsoft.com/office/drawing/2014/main" pred="{0441D9D3-40DC-4E8C-BB3F-C80E53297F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Whit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CBF68-1E5E-4E7F-BDCC-CC4E61773F62}">
  <sheetPr>
    <pageSetUpPr autoPageBreaks="0"/>
  </sheetPr>
  <dimension ref="B3:I34"/>
  <sheetViews>
    <sheetView topLeftCell="A16" zoomScale="85" zoomScaleNormal="85" workbookViewId="0">
      <selection activeCell="N34" sqref="N34"/>
    </sheetView>
  </sheetViews>
  <sheetFormatPr defaultColWidth="9" defaultRowHeight="14.25" x14ac:dyDescent="0.2"/>
  <cols>
    <col min="1" max="1" width="12.125" style="84" customWidth="1"/>
    <col min="2" max="2" width="5.25" style="84" customWidth="1"/>
    <col min="3" max="3" width="9" style="84"/>
    <col min="4" max="4" width="7.25" style="84" customWidth="1"/>
    <col min="5" max="5" width="6.75" style="84" customWidth="1"/>
    <col min="6" max="6" width="15.375" style="84" customWidth="1"/>
    <col min="7" max="7" width="12.5" style="84" customWidth="1"/>
    <col min="8" max="8" width="14.5" style="84" customWidth="1"/>
    <col min="9" max="9" width="6.375" style="84" customWidth="1"/>
    <col min="10" max="10" width="2.125" style="84" customWidth="1"/>
    <col min="11" max="16384" width="9" style="84"/>
  </cols>
  <sheetData>
    <row r="3" spans="2:9" ht="21" customHeight="1" x14ac:dyDescent="0.2">
      <c r="B3" s="87"/>
      <c r="C3" s="88"/>
      <c r="D3" s="88"/>
      <c r="E3" s="88"/>
      <c r="F3" s="88"/>
      <c r="G3" s="88"/>
      <c r="H3" s="88"/>
      <c r="I3" s="89"/>
    </row>
    <row r="4" spans="2:9" ht="21" customHeight="1" x14ac:dyDescent="0.2">
      <c r="B4" s="90"/>
      <c r="C4" s="91"/>
      <c r="D4" s="91"/>
      <c r="E4" s="91"/>
      <c r="F4" s="91"/>
      <c r="G4" s="91"/>
      <c r="H4" s="92" t="s">
        <v>236</v>
      </c>
      <c r="I4" s="93"/>
    </row>
    <row r="5" spans="2:9" ht="24.75" customHeight="1" x14ac:dyDescent="0.2">
      <c r="B5" s="90"/>
      <c r="C5" s="94" t="s">
        <v>237</v>
      </c>
      <c r="D5" s="94"/>
      <c r="E5" s="94"/>
      <c r="F5" s="94"/>
      <c r="G5" s="94"/>
      <c r="H5" s="95"/>
      <c r="I5" s="93"/>
    </row>
    <row r="6" spans="2:9" ht="21" customHeight="1" x14ac:dyDescent="0.2">
      <c r="B6" s="90"/>
      <c r="C6" s="109" t="s">
        <v>226</v>
      </c>
      <c r="D6" s="109"/>
      <c r="E6" s="109"/>
      <c r="F6" s="109"/>
      <c r="G6" s="109"/>
      <c r="H6" s="109"/>
      <c r="I6" s="93"/>
    </row>
    <row r="7" spans="2:9" ht="21" customHeight="1" x14ac:dyDescent="0.2">
      <c r="B7" s="90"/>
      <c r="C7" s="109"/>
      <c r="D7" s="109"/>
      <c r="E7" s="109"/>
      <c r="F7" s="109"/>
      <c r="G7" s="109"/>
      <c r="H7" s="109"/>
      <c r="I7" s="93"/>
    </row>
    <row r="8" spans="2:9" ht="21" customHeight="1" x14ac:dyDescent="0.2">
      <c r="B8" s="90"/>
      <c r="C8" s="109"/>
      <c r="D8" s="109"/>
      <c r="E8" s="109"/>
      <c r="F8" s="109"/>
      <c r="G8" s="109"/>
      <c r="H8" s="109"/>
      <c r="I8" s="93"/>
    </row>
    <row r="9" spans="2:9" ht="21" customHeight="1" x14ac:dyDescent="0.2">
      <c r="B9" s="90"/>
      <c r="C9" s="109"/>
      <c r="D9" s="109"/>
      <c r="E9" s="109"/>
      <c r="F9" s="109"/>
      <c r="G9" s="109"/>
      <c r="H9" s="109"/>
      <c r="I9" s="93"/>
    </row>
    <row r="10" spans="2:9" ht="21" customHeight="1" x14ac:dyDescent="0.2">
      <c r="B10" s="90"/>
      <c r="C10" s="109"/>
      <c r="D10" s="109"/>
      <c r="E10" s="109"/>
      <c r="F10" s="109"/>
      <c r="G10" s="109"/>
      <c r="H10" s="109"/>
      <c r="I10" s="93"/>
    </row>
    <row r="11" spans="2:9" ht="21" customHeight="1" x14ac:dyDescent="0.2">
      <c r="B11" s="90"/>
      <c r="C11" s="109"/>
      <c r="D11" s="109"/>
      <c r="E11" s="109"/>
      <c r="F11" s="109"/>
      <c r="G11" s="109"/>
      <c r="H11" s="109"/>
      <c r="I11" s="93"/>
    </row>
    <row r="12" spans="2:9" ht="21" customHeight="1" x14ac:dyDescent="0.2">
      <c r="B12" s="90"/>
      <c r="C12" s="109"/>
      <c r="D12" s="109"/>
      <c r="E12" s="109"/>
      <c r="F12" s="109"/>
      <c r="G12" s="109"/>
      <c r="H12" s="109"/>
      <c r="I12" s="93"/>
    </row>
    <row r="13" spans="2:9" ht="16.5" customHeight="1" x14ac:dyDescent="0.2">
      <c r="B13" s="90"/>
      <c r="C13" s="109"/>
      <c r="D13" s="109"/>
      <c r="E13" s="109"/>
      <c r="F13" s="109"/>
      <c r="G13" s="109"/>
      <c r="H13" s="109"/>
      <c r="I13" s="93"/>
    </row>
    <row r="14" spans="2:9" ht="21" customHeight="1" x14ac:dyDescent="0.2">
      <c r="B14" s="90"/>
      <c r="C14" s="96" t="s">
        <v>222</v>
      </c>
      <c r="D14" s="97" t="s">
        <v>223</v>
      </c>
      <c r="E14" s="95"/>
      <c r="F14" s="96" t="s">
        <v>224</v>
      </c>
      <c r="G14" s="95"/>
      <c r="H14" s="98"/>
      <c r="I14" s="93"/>
    </row>
    <row r="15" spans="2:9" ht="21" customHeight="1" x14ac:dyDescent="0.2">
      <c r="B15" s="90"/>
      <c r="C15" s="99"/>
      <c r="D15" s="99"/>
      <c r="E15" s="98"/>
      <c r="F15" s="100"/>
      <c r="G15" s="95"/>
      <c r="H15" s="95"/>
      <c r="I15" s="93"/>
    </row>
    <row r="16" spans="2:9" ht="21" customHeight="1" x14ac:dyDescent="0.2">
      <c r="B16" s="90"/>
      <c r="C16" s="91"/>
      <c r="D16" s="91"/>
      <c r="E16" s="91"/>
      <c r="F16" s="91"/>
      <c r="G16" s="91"/>
      <c r="H16" s="101"/>
      <c r="I16" s="93"/>
    </row>
    <row r="17" spans="2:9" ht="21" customHeight="1" x14ac:dyDescent="0.2">
      <c r="B17" s="90"/>
      <c r="C17" s="91"/>
      <c r="D17" s="91"/>
      <c r="E17" s="91"/>
      <c r="F17" s="91"/>
      <c r="G17" s="91"/>
      <c r="H17" s="101"/>
      <c r="I17" s="93"/>
    </row>
    <row r="18" spans="2:9" ht="21" customHeight="1" x14ac:dyDescent="0.2">
      <c r="B18" s="90"/>
      <c r="C18" s="91"/>
      <c r="D18" s="91"/>
      <c r="E18" s="91"/>
      <c r="F18" s="91"/>
      <c r="G18" s="91"/>
      <c r="H18" s="101"/>
      <c r="I18" s="93"/>
    </row>
    <row r="19" spans="2:9" ht="21" customHeight="1" x14ac:dyDescent="0.2">
      <c r="B19" s="90"/>
      <c r="C19" s="91"/>
      <c r="D19" s="91"/>
      <c r="E19" s="91"/>
      <c r="F19" s="91"/>
      <c r="G19" s="91"/>
      <c r="H19" s="101"/>
      <c r="I19" s="93"/>
    </row>
    <row r="20" spans="2:9" ht="9.75" customHeight="1" x14ac:dyDescent="0.2">
      <c r="B20" s="90"/>
      <c r="C20" s="91"/>
      <c r="D20" s="91"/>
      <c r="E20" s="91"/>
      <c r="F20" s="91"/>
      <c r="G20" s="91"/>
      <c r="H20" s="101"/>
      <c r="I20" s="93"/>
    </row>
    <row r="21" spans="2:9" ht="21" customHeight="1" x14ac:dyDescent="0.2">
      <c r="B21" s="90"/>
      <c r="C21" s="95"/>
      <c r="D21" s="95"/>
      <c r="E21" s="102" t="s">
        <v>225</v>
      </c>
      <c r="F21" s="102" t="s">
        <v>232</v>
      </c>
      <c r="G21" s="102" t="s">
        <v>227</v>
      </c>
      <c r="H21" s="103" t="s">
        <v>228</v>
      </c>
      <c r="I21" s="93"/>
    </row>
    <row r="22" spans="2:9" ht="21" customHeight="1" x14ac:dyDescent="0.2">
      <c r="B22" s="90"/>
      <c r="C22" s="98"/>
      <c r="D22" s="98"/>
      <c r="E22" s="98"/>
      <c r="F22" s="91"/>
      <c r="G22" s="91"/>
      <c r="H22" s="101"/>
      <c r="I22" s="93"/>
    </row>
    <row r="23" spans="2:9" ht="21" customHeight="1" x14ac:dyDescent="0.2">
      <c r="B23" s="90"/>
      <c r="C23" s="91"/>
      <c r="D23" s="91"/>
      <c r="E23" s="91"/>
      <c r="F23" s="91"/>
      <c r="G23" s="91"/>
      <c r="H23" s="101"/>
      <c r="I23" s="93"/>
    </row>
    <row r="24" spans="2:9" ht="21" customHeight="1" x14ac:dyDescent="0.2">
      <c r="B24" s="90"/>
      <c r="C24" s="91"/>
      <c r="D24" s="91"/>
      <c r="E24" s="91"/>
      <c r="F24" s="91"/>
      <c r="G24" s="91"/>
      <c r="H24" s="101"/>
      <c r="I24" s="93"/>
    </row>
    <row r="25" spans="2:9" ht="47.25" customHeight="1" x14ac:dyDescent="0.2">
      <c r="B25" s="90"/>
      <c r="C25" s="95"/>
      <c r="D25" s="101"/>
      <c r="E25" s="101"/>
      <c r="F25" s="101"/>
      <c r="G25" s="101"/>
      <c r="H25" s="101"/>
      <c r="I25" s="93"/>
    </row>
    <row r="26" spans="2:9" ht="21.75" customHeight="1" x14ac:dyDescent="0.2">
      <c r="B26" s="90"/>
      <c r="C26" s="108" t="s">
        <v>229</v>
      </c>
      <c r="D26" s="108"/>
      <c r="E26" s="108" t="s">
        <v>230</v>
      </c>
      <c r="F26" s="108"/>
      <c r="G26" s="108" t="s">
        <v>231</v>
      </c>
      <c r="H26" s="108"/>
      <c r="I26" s="93"/>
    </row>
    <row r="27" spans="2:9" ht="21" customHeight="1" x14ac:dyDescent="0.2">
      <c r="B27" s="90"/>
      <c r="C27" s="95"/>
      <c r="D27" s="95"/>
      <c r="E27" s="95"/>
      <c r="F27" s="95"/>
      <c r="G27" s="95"/>
      <c r="H27" s="95"/>
      <c r="I27" s="93"/>
    </row>
    <row r="28" spans="2:9" ht="21" customHeight="1" x14ac:dyDescent="0.2">
      <c r="B28" s="90"/>
      <c r="C28" s="109" t="s">
        <v>235</v>
      </c>
      <c r="D28" s="109"/>
      <c r="E28" s="109"/>
      <c r="F28" s="109"/>
      <c r="G28" s="109"/>
      <c r="H28" s="109"/>
      <c r="I28" s="93"/>
    </row>
    <row r="29" spans="2:9" ht="21" customHeight="1" x14ac:dyDescent="0.2">
      <c r="B29" s="90"/>
      <c r="C29" s="109"/>
      <c r="D29" s="109"/>
      <c r="E29" s="109"/>
      <c r="F29" s="109"/>
      <c r="G29" s="109"/>
      <c r="H29" s="109"/>
      <c r="I29" s="93"/>
    </row>
    <row r="30" spans="2:9" ht="21" customHeight="1" x14ac:dyDescent="0.2">
      <c r="B30" s="90"/>
      <c r="C30" s="109"/>
      <c r="D30" s="109"/>
      <c r="E30" s="109"/>
      <c r="F30" s="109"/>
      <c r="G30" s="109"/>
      <c r="H30" s="109"/>
      <c r="I30" s="93"/>
    </row>
    <row r="31" spans="2:9" ht="21" customHeight="1" x14ac:dyDescent="0.2">
      <c r="B31" s="90"/>
      <c r="C31" s="109"/>
      <c r="D31" s="109"/>
      <c r="E31" s="109"/>
      <c r="F31" s="109"/>
      <c r="G31" s="109"/>
      <c r="H31" s="109"/>
      <c r="I31" s="93"/>
    </row>
    <row r="32" spans="2:9" ht="21" customHeight="1" x14ac:dyDescent="0.2">
      <c r="B32" s="90"/>
      <c r="C32" s="109"/>
      <c r="D32" s="109"/>
      <c r="E32" s="109"/>
      <c r="F32" s="109"/>
      <c r="G32" s="109"/>
      <c r="H32" s="109"/>
      <c r="I32" s="93"/>
    </row>
    <row r="33" spans="2:9" ht="42" customHeight="1" x14ac:dyDescent="0.2">
      <c r="B33" s="90"/>
      <c r="C33" s="109"/>
      <c r="D33" s="109"/>
      <c r="E33" s="109"/>
      <c r="F33" s="109"/>
      <c r="G33" s="109"/>
      <c r="H33" s="109"/>
      <c r="I33" s="93"/>
    </row>
    <row r="34" spans="2:9" ht="73.5" customHeight="1" x14ac:dyDescent="0.2">
      <c r="B34" s="104"/>
      <c r="C34" s="105"/>
      <c r="D34" s="105"/>
      <c r="E34" s="105"/>
      <c r="F34" s="105"/>
      <c r="G34" s="105"/>
      <c r="H34" s="105"/>
      <c r="I34" s="106"/>
    </row>
  </sheetData>
  <mergeCells count="5">
    <mergeCell ref="E26:F26"/>
    <mergeCell ref="G26:H26"/>
    <mergeCell ref="C28:H33"/>
    <mergeCell ref="C26:D26"/>
    <mergeCell ref="C6:H1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5D74B-33E4-4280-92AF-9505562915BC}">
  <sheetPr>
    <pageSetUpPr fitToPage="1"/>
  </sheetPr>
  <dimension ref="A1:K72"/>
  <sheetViews>
    <sheetView zoomScale="80" zoomScaleNormal="80" workbookViewId="0">
      <selection activeCell="C1" sqref="C1"/>
    </sheetView>
  </sheetViews>
  <sheetFormatPr defaultRowHeight="15" x14ac:dyDescent="0.2"/>
  <cols>
    <col min="1" max="1" width="8.625" style="26" customWidth="1"/>
    <col min="2" max="2" width="26.5" style="27" customWidth="1"/>
    <col min="3" max="3" width="38.25" style="27" customWidth="1"/>
    <col min="4" max="4" width="12" style="16" customWidth="1"/>
    <col min="5" max="5" width="10.125" style="36" customWidth="1"/>
    <col min="6" max="6" width="10.625" style="36" customWidth="1"/>
    <col min="7" max="7" width="9.875" style="37" customWidth="1"/>
    <col min="8" max="8" width="48.5" style="33" customWidth="1"/>
    <col min="9" max="9" width="38.5" style="33" customWidth="1"/>
    <col min="10" max="10" width="44.875" style="33" customWidth="1"/>
    <col min="11" max="11" width="35.875" customWidth="1"/>
  </cols>
  <sheetData>
    <row r="1" spans="1:11" ht="85.5" customHeight="1" x14ac:dyDescent="0.25">
      <c r="A1" s="85" t="s">
        <v>0</v>
      </c>
      <c r="B1" s="61"/>
      <c r="C1" s="61"/>
      <c r="D1" s="110" t="s">
        <v>234</v>
      </c>
      <c r="E1" s="110"/>
      <c r="F1" s="110"/>
      <c r="G1" s="110"/>
      <c r="H1" s="111" t="s">
        <v>1</v>
      </c>
      <c r="I1" s="111"/>
      <c r="J1" s="111"/>
      <c r="K1" s="112"/>
    </row>
    <row r="2" spans="1:11" s="9" customFormat="1" ht="50.25" customHeight="1" x14ac:dyDescent="0.2">
      <c r="A2" s="86" t="s">
        <v>2</v>
      </c>
      <c r="B2" s="24" t="s">
        <v>3</v>
      </c>
      <c r="C2" s="24" t="s">
        <v>4</v>
      </c>
      <c r="D2" s="13" t="s">
        <v>5</v>
      </c>
      <c r="E2" s="13" t="s">
        <v>6</v>
      </c>
      <c r="F2" s="13" t="s">
        <v>7</v>
      </c>
      <c r="G2" s="13" t="s">
        <v>8</v>
      </c>
      <c r="H2" s="18" t="s">
        <v>9</v>
      </c>
      <c r="I2" s="18" t="s">
        <v>10</v>
      </c>
      <c r="J2" s="18" t="s">
        <v>11</v>
      </c>
      <c r="K2" s="112"/>
    </row>
    <row r="3" spans="1:11" s="9" customFormat="1" ht="14.25" customHeight="1" x14ac:dyDescent="0.2">
      <c r="A3" s="23"/>
      <c r="B3" s="24"/>
      <c r="C3" s="24"/>
      <c r="D3" s="13"/>
      <c r="E3" s="13"/>
      <c r="F3" s="13"/>
      <c r="G3" s="13"/>
      <c r="H3" s="18"/>
      <c r="I3" s="18"/>
      <c r="J3" s="18"/>
    </row>
    <row r="4" spans="1:11" ht="51.75" customHeight="1" x14ac:dyDescent="0.2">
      <c r="A4" s="25" t="s">
        <v>12</v>
      </c>
      <c r="B4" s="11" t="s">
        <v>13</v>
      </c>
      <c r="C4" s="11" t="s">
        <v>14</v>
      </c>
      <c r="D4" s="15">
        <f t="shared" ref="D4:D44" si="0">SUM(((IF(E4="A",33,0)+IF(E4="B",16.5,0))+(IF(F4="A",33,0)+IF(F4="B",16.5,0))+(IF(G4="A",33,0)+IF(G4="B",16.5,0)))*IF(E4="C",0,1))</f>
        <v>82.5</v>
      </c>
      <c r="E4" s="34" t="s">
        <v>15</v>
      </c>
      <c r="F4" s="34" t="s">
        <v>15</v>
      </c>
      <c r="G4" s="35" t="s">
        <v>16</v>
      </c>
      <c r="H4" s="14" t="s">
        <v>17</v>
      </c>
      <c r="I4" s="14"/>
      <c r="J4" s="19" t="s">
        <v>18</v>
      </c>
    </row>
    <row r="5" spans="1:11" ht="51.75" customHeight="1" x14ac:dyDescent="0.2">
      <c r="A5" s="26" t="s">
        <v>19</v>
      </c>
      <c r="B5" s="39" t="s">
        <v>20</v>
      </c>
      <c r="C5" s="39" t="s">
        <v>21</v>
      </c>
      <c r="D5" s="15">
        <f t="shared" si="0"/>
        <v>82.5</v>
      </c>
      <c r="E5" s="10" t="s">
        <v>15</v>
      </c>
      <c r="F5" s="10" t="s">
        <v>15</v>
      </c>
      <c r="G5" s="12" t="s">
        <v>16</v>
      </c>
      <c r="H5" s="17" t="s">
        <v>22</v>
      </c>
      <c r="I5" s="17"/>
      <c r="J5" s="20"/>
    </row>
    <row r="6" spans="1:11" ht="51.75" customHeight="1" x14ac:dyDescent="0.2">
      <c r="A6" s="26" t="s">
        <v>19</v>
      </c>
      <c r="B6" s="39" t="s">
        <v>20</v>
      </c>
      <c r="C6" s="39" t="s">
        <v>23</v>
      </c>
      <c r="D6" s="15">
        <f t="shared" si="0"/>
        <v>82.5</v>
      </c>
      <c r="E6" s="10" t="s">
        <v>15</v>
      </c>
      <c r="F6" s="10" t="s">
        <v>16</v>
      </c>
      <c r="G6" s="12" t="s">
        <v>15</v>
      </c>
      <c r="H6" s="17" t="s">
        <v>24</v>
      </c>
      <c r="I6" s="17"/>
      <c r="J6" s="20"/>
    </row>
    <row r="7" spans="1:11" ht="42" customHeight="1" x14ac:dyDescent="0.2">
      <c r="A7" s="26" t="s">
        <v>19</v>
      </c>
      <c r="B7" s="39" t="s">
        <v>20</v>
      </c>
      <c r="C7" s="39" t="s">
        <v>25</v>
      </c>
      <c r="D7" s="15">
        <f t="shared" si="0"/>
        <v>99</v>
      </c>
      <c r="E7" s="10" t="s">
        <v>15</v>
      </c>
      <c r="F7" s="10" t="s">
        <v>15</v>
      </c>
      <c r="G7" s="12" t="s">
        <v>15</v>
      </c>
      <c r="H7" s="17" t="s">
        <v>26</v>
      </c>
      <c r="I7" s="17"/>
      <c r="J7" s="20"/>
    </row>
    <row r="8" spans="1:11" ht="133.5" customHeight="1" x14ac:dyDescent="0.2">
      <c r="A8" s="38" t="s">
        <v>27</v>
      </c>
      <c r="B8" s="39" t="s">
        <v>28</v>
      </c>
      <c r="C8" s="39" t="s">
        <v>29</v>
      </c>
      <c r="D8" s="15">
        <f t="shared" si="0"/>
        <v>0</v>
      </c>
      <c r="E8" s="10" t="s">
        <v>12</v>
      </c>
      <c r="F8" s="10" t="s">
        <v>15</v>
      </c>
      <c r="G8" s="12" t="s">
        <v>16</v>
      </c>
      <c r="H8" s="17" t="s">
        <v>30</v>
      </c>
      <c r="I8" s="17" t="s">
        <v>31</v>
      </c>
      <c r="J8" s="21" t="s">
        <v>32</v>
      </c>
    </row>
    <row r="9" spans="1:11" ht="163.5" customHeight="1" x14ac:dyDescent="0.2">
      <c r="A9" s="38" t="s">
        <v>33</v>
      </c>
      <c r="B9" s="39" t="s">
        <v>34</v>
      </c>
      <c r="C9" s="39" t="s">
        <v>35</v>
      </c>
      <c r="D9" s="15">
        <f t="shared" si="0"/>
        <v>82.5</v>
      </c>
      <c r="E9" s="10" t="s">
        <v>16</v>
      </c>
      <c r="F9" s="10" t="s">
        <v>15</v>
      </c>
      <c r="G9" s="12" t="s">
        <v>15</v>
      </c>
      <c r="H9" s="17" t="s">
        <v>36</v>
      </c>
      <c r="I9" s="17"/>
      <c r="J9" s="20" t="s">
        <v>37</v>
      </c>
    </row>
    <row r="10" spans="1:11" ht="99.6" customHeight="1" x14ac:dyDescent="0.2">
      <c r="A10" s="38" t="s">
        <v>38</v>
      </c>
      <c r="B10" s="39" t="s">
        <v>39</v>
      </c>
      <c r="C10" s="39" t="s">
        <v>40</v>
      </c>
      <c r="D10" s="15">
        <f t="shared" si="0"/>
        <v>49.5</v>
      </c>
      <c r="E10" s="10" t="s">
        <v>16</v>
      </c>
      <c r="F10" s="10" t="s">
        <v>15</v>
      </c>
      <c r="G10" s="12" t="s">
        <v>12</v>
      </c>
      <c r="H10" s="28" t="s">
        <v>41</v>
      </c>
      <c r="I10" s="28" t="s">
        <v>42</v>
      </c>
      <c r="J10" s="20"/>
    </row>
    <row r="11" spans="1:11" ht="99.6" customHeight="1" x14ac:dyDescent="0.2">
      <c r="A11" s="38" t="s">
        <v>38</v>
      </c>
      <c r="B11" s="39" t="s">
        <v>39</v>
      </c>
      <c r="C11" s="39" t="s">
        <v>43</v>
      </c>
      <c r="D11" s="15">
        <f t="shared" si="0"/>
        <v>49.5</v>
      </c>
      <c r="E11" s="10" t="s">
        <v>16</v>
      </c>
      <c r="F11" s="10" t="s">
        <v>16</v>
      </c>
      <c r="G11" s="12" t="s">
        <v>16</v>
      </c>
      <c r="H11" s="28" t="s">
        <v>44</v>
      </c>
      <c r="I11" s="17"/>
      <c r="J11" s="20"/>
    </row>
    <row r="12" spans="1:11" ht="99.6" customHeight="1" x14ac:dyDescent="0.2">
      <c r="A12" s="38" t="s">
        <v>38</v>
      </c>
      <c r="B12" s="39" t="s">
        <v>39</v>
      </c>
      <c r="C12" s="39" t="s">
        <v>45</v>
      </c>
      <c r="D12" s="15">
        <f t="shared" si="0"/>
        <v>66</v>
      </c>
      <c r="E12" s="10" t="s">
        <v>16</v>
      </c>
      <c r="F12" s="10" t="s">
        <v>15</v>
      </c>
      <c r="G12" s="12" t="s">
        <v>16</v>
      </c>
      <c r="H12" s="17" t="s">
        <v>46</v>
      </c>
      <c r="I12" s="28" t="s">
        <v>47</v>
      </c>
      <c r="J12" s="20" t="s">
        <v>48</v>
      </c>
    </row>
    <row r="13" spans="1:11" ht="99.6" customHeight="1" x14ac:dyDescent="0.2">
      <c r="A13" s="38" t="s">
        <v>38</v>
      </c>
      <c r="B13" s="39" t="s">
        <v>39</v>
      </c>
      <c r="C13" s="39" t="s">
        <v>49</v>
      </c>
      <c r="D13" s="15">
        <f t="shared" si="0"/>
        <v>66</v>
      </c>
      <c r="E13" s="10" t="s">
        <v>16</v>
      </c>
      <c r="F13" s="10" t="s">
        <v>15</v>
      </c>
      <c r="G13" s="12" t="s">
        <v>16</v>
      </c>
      <c r="H13" s="28" t="s">
        <v>50</v>
      </c>
      <c r="I13" s="17"/>
      <c r="J13" s="20"/>
    </row>
    <row r="14" spans="1:11" ht="42.75" x14ac:dyDescent="0.2">
      <c r="A14" s="38" t="s">
        <v>38</v>
      </c>
      <c r="B14" s="39" t="s">
        <v>39</v>
      </c>
      <c r="C14" s="39" t="s">
        <v>51</v>
      </c>
      <c r="D14" s="15">
        <f t="shared" si="0"/>
        <v>66</v>
      </c>
      <c r="E14" s="10" t="s">
        <v>15</v>
      </c>
      <c r="F14" s="10" t="s">
        <v>16</v>
      </c>
      <c r="G14" s="12" t="s">
        <v>16</v>
      </c>
      <c r="H14" s="28" t="s">
        <v>52</v>
      </c>
      <c r="I14" s="17"/>
      <c r="J14" s="20"/>
    </row>
    <row r="15" spans="1:11" ht="76.5" x14ac:dyDescent="0.2">
      <c r="A15" s="38" t="s">
        <v>38</v>
      </c>
      <c r="B15" s="39" t="s">
        <v>39</v>
      </c>
      <c r="C15" s="39" t="s">
        <v>53</v>
      </c>
      <c r="D15" s="15">
        <f t="shared" si="0"/>
        <v>82.5</v>
      </c>
      <c r="E15" s="10" t="s">
        <v>16</v>
      </c>
      <c r="F15" s="10" t="s">
        <v>15</v>
      </c>
      <c r="G15" s="12" t="s">
        <v>15</v>
      </c>
      <c r="H15" s="17" t="s">
        <v>54</v>
      </c>
      <c r="I15" s="17" t="s">
        <v>55</v>
      </c>
      <c r="J15" s="20"/>
    </row>
    <row r="16" spans="1:11" ht="25.5" customHeight="1" x14ac:dyDescent="0.2">
      <c r="A16" s="38" t="s">
        <v>56</v>
      </c>
      <c r="B16" s="39" t="s">
        <v>57</v>
      </c>
      <c r="C16" s="22" t="s">
        <v>58</v>
      </c>
      <c r="D16" s="15">
        <f t="shared" si="0"/>
        <v>49.5</v>
      </c>
      <c r="E16" s="40" t="s">
        <v>16</v>
      </c>
      <c r="F16" s="40" t="s">
        <v>15</v>
      </c>
      <c r="G16" s="41" t="s">
        <v>12</v>
      </c>
      <c r="H16" s="28" t="s">
        <v>59</v>
      </c>
      <c r="I16" s="42"/>
      <c r="J16" s="29"/>
      <c r="K16" s="1"/>
    </row>
    <row r="17" spans="1:10" ht="28.5" x14ac:dyDescent="0.2">
      <c r="A17" s="38" t="s">
        <v>56</v>
      </c>
      <c r="B17" s="39" t="s">
        <v>57</v>
      </c>
      <c r="C17" s="39" t="s">
        <v>60</v>
      </c>
      <c r="D17" s="15">
        <f t="shared" si="0"/>
        <v>49.5</v>
      </c>
      <c r="E17" s="10" t="s">
        <v>15</v>
      </c>
      <c r="F17" s="36" t="s">
        <v>12</v>
      </c>
      <c r="G17" s="37" t="s">
        <v>16</v>
      </c>
      <c r="H17" s="44" t="s">
        <v>61</v>
      </c>
      <c r="I17" s="43"/>
      <c r="J17" s="30"/>
    </row>
    <row r="18" spans="1:10" ht="28.5" x14ac:dyDescent="0.2">
      <c r="A18" s="25" t="s">
        <v>62</v>
      </c>
      <c r="B18" s="39" t="s">
        <v>63</v>
      </c>
      <c r="C18" s="11" t="s">
        <v>64</v>
      </c>
      <c r="D18" s="15">
        <f t="shared" si="0"/>
        <v>0</v>
      </c>
      <c r="E18" s="10" t="s">
        <v>12</v>
      </c>
      <c r="F18" s="10" t="s">
        <v>16</v>
      </c>
      <c r="G18" s="12" t="s">
        <v>12</v>
      </c>
      <c r="H18" s="17" t="s">
        <v>65</v>
      </c>
      <c r="I18" s="31"/>
      <c r="J18" s="20"/>
    </row>
    <row r="19" spans="1:10" ht="63.75" x14ac:dyDescent="0.2">
      <c r="A19" s="25" t="s">
        <v>62</v>
      </c>
      <c r="B19" s="39" t="s">
        <v>63</v>
      </c>
      <c r="C19" s="11" t="s">
        <v>66</v>
      </c>
      <c r="D19" s="15">
        <f t="shared" si="0"/>
        <v>66</v>
      </c>
      <c r="E19" s="10" t="s">
        <v>15</v>
      </c>
      <c r="F19" s="10" t="s">
        <v>16</v>
      </c>
      <c r="G19" s="12" t="s">
        <v>16</v>
      </c>
      <c r="H19" s="17" t="s">
        <v>67</v>
      </c>
      <c r="I19" s="28" t="s">
        <v>68</v>
      </c>
      <c r="J19" s="20"/>
    </row>
    <row r="20" spans="1:10" ht="25.5" x14ac:dyDescent="0.2">
      <c r="A20" s="38" t="s">
        <v>69</v>
      </c>
      <c r="B20" s="39" t="s">
        <v>70</v>
      </c>
      <c r="C20" s="39" t="s">
        <v>71</v>
      </c>
      <c r="D20" s="15">
        <f t="shared" si="0"/>
        <v>0</v>
      </c>
      <c r="E20" s="10" t="s">
        <v>12</v>
      </c>
      <c r="F20" s="10" t="s">
        <v>16</v>
      </c>
      <c r="G20" s="12" t="s">
        <v>12</v>
      </c>
      <c r="H20" s="17" t="s">
        <v>72</v>
      </c>
      <c r="I20" s="17" t="s">
        <v>73</v>
      </c>
      <c r="J20" s="20"/>
    </row>
    <row r="21" spans="1:10" ht="76.5" x14ac:dyDescent="0.2">
      <c r="A21" s="38" t="s">
        <v>69</v>
      </c>
      <c r="B21" s="39" t="s">
        <v>70</v>
      </c>
      <c r="C21" s="39" t="s">
        <v>74</v>
      </c>
      <c r="D21" s="15">
        <f t="shared" si="0"/>
        <v>0</v>
      </c>
      <c r="E21" s="10" t="s">
        <v>12</v>
      </c>
      <c r="F21" s="10" t="s">
        <v>15</v>
      </c>
      <c r="G21" s="12" t="s">
        <v>16</v>
      </c>
      <c r="H21" s="46" t="s">
        <v>75</v>
      </c>
      <c r="I21" s="17"/>
      <c r="J21" s="63"/>
    </row>
    <row r="22" spans="1:10" ht="25.5" x14ac:dyDescent="0.2">
      <c r="A22" s="38" t="s">
        <v>69</v>
      </c>
      <c r="B22" s="39" t="s">
        <v>70</v>
      </c>
      <c r="C22" s="39" t="s">
        <v>76</v>
      </c>
      <c r="D22" s="15">
        <f t="shared" si="0"/>
        <v>49.5</v>
      </c>
      <c r="E22" s="10" t="s">
        <v>16</v>
      </c>
      <c r="F22" s="10" t="s">
        <v>16</v>
      </c>
      <c r="G22" s="12" t="s">
        <v>16</v>
      </c>
      <c r="H22" s="17" t="s">
        <v>77</v>
      </c>
      <c r="I22" s="17"/>
      <c r="J22" s="17"/>
    </row>
    <row r="23" spans="1:10" ht="25.5" x14ac:dyDescent="0.2">
      <c r="A23" s="38" t="s">
        <v>69</v>
      </c>
      <c r="B23" s="39" t="s">
        <v>70</v>
      </c>
      <c r="C23" s="39" t="s">
        <v>78</v>
      </c>
      <c r="D23" s="15">
        <f t="shared" si="0"/>
        <v>66</v>
      </c>
      <c r="E23" s="10" t="s">
        <v>15</v>
      </c>
      <c r="F23" s="10" t="s">
        <v>15</v>
      </c>
      <c r="G23" s="12" t="s">
        <v>12</v>
      </c>
      <c r="H23" s="17" t="s">
        <v>79</v>
      </c>
      <c r="I23" s="17"/>
      <c r="J23" s="20"/>
    </row>
    <row r="24" spans="1:10" ht="42.75" x14ac:dyDescent="0.2">
      <c r="A24" s="38" t="s">
        <v>69</v>
      </c>
      <c r="B24" s="39" t="s">
        <v>70</v>
      </c>
      <c r="C24" s="39" t="s">
        <v>80</v>
      </c>
      <c r="D24" s="15">
        <f t="shared" si="0"/>
        <v>82.5</v>
      </c>
      <c r="E24" s="10" t="s">
        <v>15</v>
      </c>
      <c r="F24" s="10" t="s">
        <v>15</v>
      </c>
      <c r="G24" s="12" t="s">
        <v>16</v>
      </c>
      <c r="H24" s="17" t="s">
        <v>81</v>
      </c>
      <c r="I24" s="17"/>
      <c r="J24" s="20"/>
    </row>
    <row r="25" spans="1:10" x14ac:dyDescent="0.2">
      <c r="A25" s="38" t="s">
        <v>82</v>
      </c>
      <c r="B25" s="39" t="s">
        <v>83</v>
      </c>
      <c r="C25" s="39" t="s">
        <v>84</v>
      </c>
      <c r="D25" s="15">
        <f t="shared" si="0"/>
        <v>0</v>
      </c>
      <c r="E25" s="10" t="s">
        <v>12</v>
      </c>
      <c r="F25" s="10" t="s">
        <v>16</v>
      </c>
      <c r="G25" s="12" t="s">
        <v>12</v>
      </c>
      <c r="H25" s="17" t="s">
        <v>85</v>
      </c>
      <c r="I25" s="17"/>
      <c r="J25" s="20"/>
    </row>
    <row r="26" spans="1:10" ht="25.5" x14ac:dyDescent="0.2">
      <c r="A26" s="38" t="s">
        <v>82</v>
      </c>
      <c r="B26" s="39" t="s">
        <v>83</v>
      </c>
      <c r="C26" s="22" t="s">
        <v>86</v>
      </c>
      <c r="D26" s="15">
        <f t="shared" si="0"/>
        <v>49.5</v>
      </c>
      <c r="E26" s="10" t="s">
        <v>15</v>
      </c>
      <c r="F26" s="10" t="s">
        <v>12</v>
      </c>
      <c r="G26" s="12" t="s">
        <v>16</v>
      </c>
      <c r="H26" s="17" t="s">
        <v>87</v>
      </c>
      <c r="I26" s="17"/>
      <c r="J26" s="20"/>
    </row>
    <row r="27" spans="1:10" ht="28.5" x14ac:dyDescent="0.2">
      <c r="A27" s="38" t="s">
        <v>82</v>
      </c>
      <c r="B27" s="39" t="s">
        <v>83</v>
      </c>
      <c r="C27" s="39" t="s">
        <v>88</v>
      </c>
      <c r="D27" s="15">
        <f t="shared" si="0"/>
        <v>49.5</v>
      </c>
      <c r="E27" s="10" t="s">
        <v>16</v>
      </c>
      <c r="F27" s="10" t="s">
        <v>16</v>
      </c>
      <c r="G27" s="12" t="s">
        <v>16</v>
      </c>
      <c r="H27" s="17" t="s">
        <v>89</v>
      </c>
      <c r="I27" s="17"/>
      <c r="J27" s="20"/>
    </row>
    <row r="28" spans="1:10" ht="28.5" x14ac:dyDescent="0.2">
      <c r="A28" s="38" t="s">
        <v>82</v>
      </c>
      <c r="B28" s="39" t="s">
        <v>83</v>
      </c>
      <c r="C28" s="22" t="s">
        <v>90</v>
      </c>
      <c r="D28" s="15">
        <f t="shared" si="0"/>
        <v>66</v>
      </c>
      <c r="E28" s="10" t="s">
        <v>16</v>
      </c>
      <c r="F28" s="10" t="s">
        <v>15</v>
      </c>
      <c r="G28" s="12" t="s">
        <v>16</v>
      </c>
      <c r="H28" s="17"/>
      <c r="I28" s="17"/>
      <c r="J28" s="20"/>
    </row>
    <row r="29" spans="1:10" ht="38.25" x14ac:dyDescent="0.2">
      <c r="A29" s="38" t="s">
        <v>82</v>
      </c>
      <c r="B29" s="39" t="s">
        <v>83</v>
      </c>
      <c r="C29" s="39" t="s">
        <v>91</v>
      </c>
      <c r="D29" s="15">
        <f t="shared" si="0"/>
        <v>66</v>
      </c>
      <c r="E29" s="10" t="s">
        <v>16</v>
      </c>
      <c r="F29" s="10" t="s">
        <v>15</v>
      </c>
      <c r="G29" s="12" t="s">
        <v>16</v>
      </c>
      <c r="H29" s="17" t="s">
        <v>92</v>
      </c>
      <c r="I29" s="17"/>
      <c r="J29" s="20"/>
    </row>
    <row r="30" spans="1:10" ht="28.5" x14ac:dyDescent="0.2">
      <c r="A30" s="38" t="s">
        <v>93</v>
      </c>
      <c r="B30" s="22" t="s">
        <v>94</v>
      </c>
      <c r="C30" s="11"/>
      <c r="D30" s="15">
        <f t="shared" si="0"/>
        <v>0</v>
      </c>
      <c r="E30" s="10"/>
      <c r="F30" s="10"/>
      <c r="G30" s="12"/>
      <c r="H30" s="17" t="s">
        <v>95</v>
      </c>
      <c r="I30" s="14"/>
      <c r="J30" s="20"/>
    </row>
    <row r="31" spans="1:10" ht="25.5" customHeight="1" x14ac:dyDescent="0.2">
      <c r="A31" s="38" t="s">
        <v>96</v>
      </c>
      <c r="B31" s="39" t="s">
        <v>97</v>
      </c>
      <c r="C31" s="39" t="s">
        <v>98</v>
      </c>
      <c r="D31" s="15">
        <f t="shared" si="0"/>
        <v>0</v>
      </c>
      <c r="E31" s="10" t="s">
        <v>12</v>
      </c>
      <c r="F31" s="10" t="s">
        <v>12</v>
      </c>
      <c r="G31" s="12" t="s">
        <v>16</v>
      </c>
      <c r="H31" s="17" t="s">
        <v>99</v>
      </c>
      <c r="I31" s="14"/>
      <c r="J31" s="20"/>
    </row>
    <row r="32" spans="1:10" ht="89.25" x14ac:dyDescent="0.2">
      <c r="A32" s="38" t="s">
        <v>96</v>
      </c>
      <c r="B32" s="39" t="s">
        <v>97</v>
      </c>
      <c r="C32" s="39" t="s">
        <v>100</v>
      </c>
      <c r="D32" s="15">
        <f t="shared" si="0"/>
        <v>0</v>
      </c>
      <c r="E32" s="10" t="s">
        <v>12</v>
      </c>
      <c r="F32" s="10" t="s">
        <v>16</v>
      </c>
      <c r="G32" s="12" t="s">
        <v>12</v>
      </c>
      <c r="H32" s="17" t="s">
        <v>101</v>
      </c>
      <c r="I32" s="17" t="s">
        <v>102</v>
      </c>
      <c r="J32" s="20"/>
    </row>
    <row r="33" spans="1:10" ht="28.5" x14ac:dyDescent="0.2">
      <c r="A33" s="38" t="s">
        <v>96</v>
      </c>
      <c r="B33" s="39" t="s">
        <v>97</v>
      </c>
      <c r="C33" s="39" t="s">
        <v>103</v>
      </c>
      <c r="D33" s="15">
        <f t="shared" si="0"/>
        <v>0</v>
      </c>
      <c r="E33" s="10" t="s">
        <v>12</v>
      </c>
      <c r="F33" s="10" t="s">
        <v>16</v>
      </c>
      <c r="G33" s="12" t="s">
        <v>12</v>
      </c>
      <c r="H33" s="17" t="s">
        <v>99</v>
      </c>
      <c r="I33" s="14"/>
      <c r="J33" s="20"/>
    </row>
    <row r="34" spans="1:10" ht="28.5" x14ac:dyDescent="0.2">
      <c r="A34" s="38" t="s">
        <v>96</v>
      </c>
      <c r="B34" s="39" t="s">
        <v>97</v>
      </c>
      <c r="C34" s="39" t="s">
        <v>104</v>
      </c>
      <c r="D34" s="15">
        <f t="shared" si="0"/>
        <v>66</v>
      </c>
      <c r="E34" s="10" t="s">
        <v>15</v>
      </c>
      <c r="F34" s="10" t="s">
        <v>16</v>
      </c>
      <c r="G34" s="12" t="s">
        <v>16</v>
      </c>
      <c r="H34" s="17" t="s">
        <v>105</v>
      </c>
      <c r="I34" s="17"/>
      <c r="J34" s="20"/>
    </row>
    <row r="35" spans="1:10" ht="25.5" x14ac:dyDescent="0.2">
      <c r="A35" s="38" t="s">
        <v>106</v>
      </c>
      <c r="B35" s="39" t="s">
        <v>107</v>
      </c>
      <c r="C35" s="39" t="s">
        <v>108</v>
      </c>
      <c r="D35" s="15">
        <f t="shared" si="0"/>
        <v>0</v>
      </c>
      <c r="E35" s="10" t="s">
        <v>12</v>
      </c>
      <c r="F35" s="10" t="s">
        <v>15</v>
      </c>
      <c r="G35" s="12" t="s">
        <v>16</v>
      </c>
      <c r="H35" s="17" t="s">
        <v>109</v>
      </c>
      <c r="I35" s="17"/>
      <c r="J35" s="20"/>
    </row>
    <row r="36" spans="1:10" x14ac:dyDescent="0.2">
      <c r="A36" s="38" t="s">
        <v>106</v>
      </c>
      <c r="B36" s="39" t="s">
        <v>107</v>
      </c>
      <c r="C36" s="39" t="s">
        <v>110</v>
      </c>
      <c r="D36" s="15">
        <f t="shared" si="0"/>
        <v>33</v>
      </c>
      <c r="E36" s="10" t="s">
        <v>16</v>
      </c>
      <c r="F36" s="10" t="s">
        <v>16</v>
      </c>
      <c r="G36" s="12" t="s">
        <v>12</v>
      </c>
      <c r="H36" s="17" t="s">
        <v>111</v>
      </c>
      <c r="I36" s="17"/>
      <c r="J36" s="20"/>
    </row>
    <row r="37" spans="1:10" ht="76.5" x14ac:dyDescent="0.2">
      <c r="A37" s="38" t="s">
        <v>106</v>
      </c>
      <c r="B37" s="39" t="s">
        <v>107</v>
      </c>
      <c r="C37" s="39" t="s">
        <v>112</v>
      </c>
      <c r="D37" s="15">
        <f t="shared" si="0"/>
        <v>49.5</v>
      </c>
      <c r="E37" s="10" t="s">
        <v>16</v>
      </c>
      <c r="F37" s="10" t="s">
        <v>16</v>
      </c>
      <c r="G37" s="12" t="s">
        <v>16</v>
      </c>
      <c r="H37" s="17" t="s">
        <v>113</v>
      </c>
      <c r="I37" s="17" t="s">
        <v>55</v>
      </c>
      <c r="J37" s="20" t="s">
        <v>114</v>
      </c>
    </row>
    <row r="38" spans="1:10" ht="25.5" x14ac:dyDescent="0.2">
      <c r="A38" s="38" t="s">
        <v>106</v>
      </c>
      <c r="B38" s="39" t="s">
        <v>107</v>
      </c>
      <c r="C38" s="39" t="s">
        <v>115</v>
      </c>
      <c r="D38" s="15">
        <f t="shared" si="0"/>
        <v>49.5</v>
      </c>
      <c r="E38" s="10" t="s">
        <v>16</v>
      </c>
      <c r="F38" s="10" t="s">
        <v>15</v>
      </c>
      <c r="G38" s="12" t="s">
        <v>12</v>
      </c>
      <c r="H38" s="17" t="s">
        <v>116</v>
      </c>
      <c r="I38" s="17"/>
      <c r="J38" s="20"/>
    </row>
    <row r="39" spans="1:10" ht="65.45" customHeight="1" x14ac:dyDescent="0.2">
      <c r="A39" s="38" t="s">
        <v>106</v>
      </c>
      <c r="B39" s="39" t="s">
        <v>107</v>
      </c>
      <c r="C39" s="39" t="s">
        <v>117</v>
      </c>
      <c r="D39" s="15">
        <f t="shared" si="0"/>
        <v>82.5</v>
      </c>
      <c r="E39" s="10" t="s">
        <v>15</v>
      </c>
      <c r="F39" s="10" t="s">
        <v>15</v>
      </c>
      <c r="G39" s="12" t="s">
        <v>16</v>
      </c>
      <c r="H39" s="17" t="s">
        <v>118</v>
      </c>
      <c r="I39" s="17"/>
      <c r="J39" s="20"/>
    </row>
    <row r="40" spans="1:10" ht="63.75" x14ac:dyDescent="0.2">
      <c r="A40" s="38" t="s">
        <v>106</v>
      </c>
      <c r="B40" s="39" t="s">
        <v>107</v>
      </c>
      <c r="C40" s="39" t="s">
        <v>119</v>
      </c>
      <c r="D40" s="15">
        <f t="shared" si="0"/>
        <v>82.5</v>
      </c>
      <c r="E40" s="10" t="s">
        <v>15</v>
      </c>
      <c r="F40" s="10" t="s">
        <v>15</v>
      </c>
      <c r="G40" s="12" t="s">
        <v>16</v>
      </c>
      <c r="H40" s="17" t="s">
        <v>120</v>
      </c>
      <c r="I40" s="17"/>
      <c r="J40" s="20" t="s">
        <v>121</v>
      </c>
    </row>
    <row r="41" spans="1:10" ht="38.25" x14ac:dyDescent="0.2">
      <c r="A41" s="38" t="s">
        <v>106</v>
      </c>
      <c r="B41" s="39" t="s">
        <v>107</v>
      </c>
      <c r="C41" s="39" t="s">
        <v>122</v>
      </c>
      <c r="D41" s="15">
        <f t="shared" si="0"/>
        <v>99</v>
      </c>
      <c r="E41" s="10" t="s">
        <v>15</v>
      </c>
      <c r="F41" s="10" t="s">
        <v>15</v>
      </c>
      <c r="G41" s="12" t="s">
        <v>15</v>
      </c>
      <c r="H41" s="17" t="s">
        <v>123</v>
      </c>
      <c r="I41" s="17"/>
      <c r="J41" s="20" t="s">
        <v>124</v>
      </c>
    </row>
    <row r="42" spans="1:10" ht="25.5" x14ac:dyDescent="0.2">
      <c r="A42" s="38" t="s">
        <v>106</v>
      </c>
      <c r="B42" s="39" t="s">
        <v>107</v>
      </c>
      <c r="C42" s="39" t="s">
        <v>125</v>
      </c>
      <c r="D42" s="15">
        <f t="shared" si="0"/>
        <v>99</v>
      </c>
      <c r="E42" s="10" t="s">
        <v>15</v>
      </c>
      <c r="F42" s="10" t="s">
        <v>15</v>
      </c>
      <c r="G42" s="12" t="s">
        <v>15</v>
      </c>
      <c r="H42" s="17" t="s">
        <v>126</v>
      </c>
      <c r="I42" s="17"/>
      <c r="J42" s="20"/>
    </row>
    <row r="43" spans="1:10" ht="51" x14ac:dyDescent="0.2">
      <c r="A43" s="38" t="s">
        <v>106</v>
      </c>
      <c r="B43" s="39" t="s">
        <v>107</v>
      </c>
      <c r="C43" s="39" t="s">
        <v>127</v>
      </c>
      <c r="D43" s="15">
        <f t="shared" si="0"/>
        <v>99</v>
      </c>
      <c r="E43" s="10" t="s">
        <v>15</v>
      </c>
      <c r="F43" s="10" t="s">
        <v>15</v>
      </c>
      <c r="G43" s="12" t="s">
        <v>15</v>
      </c>
      <c r="H43" s="17" t="s">
        <v>128</v>
      </c>
      <c r="I43" s="17" t="s">
        <v>129</v>
      </c>
      <c r="J43" s="20"/>
    </row>
    <row r="44" spans="1:10" ht="38.25" x14ac:dyDescent="0.2">
      <c r="A44" s="38" t="s">
        <v>106</v>
      </c>
      <c r="B44" s="39" t="s">
        <v>107</v>
      </c>
      <c r="C44" s="39" t="s">
        <v>130</v>
      </c>
      <c r="D44" s="15">
        <f t="shared" si="0"/>
        <v>99</v>
      </c>
      <c r="E44" s="10" t="s">
        <v>15</v>
      </c>
      <c r="F44" s="10" t="s">
        <v>15</v>
      </c>
      <c r="G44" s="12" t="s">
        <v>15</v>
      </c>
      <c r="H44" s="17" t="s">
        <v>131</v>
      </c>
      <c r="I44" s="17"/>
      <c r="J44" s="62"/>
    </row>
    <row r="45" spans="1:10" x14ac:dyDescent="0.2">
      <c r="A45" s="38"/>
      <c r="B45" s="39"/>
      <c r="C45" s="39"/>
      <c r="D45" s="36"/>
      <c r="E45" s="10"/>
      <c r="F45" s="10"/>
      <c r="G45" s="10"/>
      <c r="H45" s="32"/>
      <c r="I45" s="32"/>
      <c r="J45" s="32"/>
    </row>
    <row r="46" spans="1:10" x14ac:dyDescent="0.2">
      <c r="A46" s="38"/>
      <c r="B46" s="39"/>
      <c r="C46" s="39"/>
      <c r="D46" s="36"/>
      <c r="E46" s="10"/>
      <c r="F46" s="10"/>
      <c r="G46" s="10"/>
      <c r="H46" s="32"/>
      <c r="I46" s="32"/>
      <c r="J46" s="32"/>
    </row>
    <row r="47" spans="1:10" x14ac:dyDescent="0.2">
      <c r="A47" s="38"/>
      <c r="B47" s="39"/>
      <c r="C47" s="39"/>
      <c r="D47" s="36"/>
      <c r="E47" s="10"/>
      <c r="F47" s="10"/>
      <c r="G47" s="10"/>
      <c r="H47" s="32"/>
      <c r="I47" s="32"/>
      <c r="J47" s="32"/>
    </row>
    <row r="48" spans="1:10" x14ac:dyDescent="0.2">
      <c r="A48" s="38"/>
      <c r="B48" s="39"/>
      <c r="C48" s="39"/>
      <c r="D48" s="36"/>
      <c r="E48" s="10"/>
      <c r="F48" s="10"/>
      <c r="G48" s="10"/>
      <c r="H48" s="32"/>
      <c r="I48" s="32"/>
      <c r="J48" s="32"/>
    </row>
    <row r="49" spans="1:10" x14ac:dyDescent="0.2">
      <c r="A49" s="38"/>
      <c r="B49" s="39"/>
      <c r="C49" s="39"/>
      <c r="D49" s="36"/>
      <c r="E49" s="10"/>
      <c r="F49" s="10"/>
      <c r="G49" s="10"/>
      <c r="H49" s="32"/>
      <c r="I49" s="32"/>
      <c r="J49" s="32"/>
    </row>
    <row r="50" spans="1:10" x14ac:dyDescent="0.2">
      <c r="A50" s="38"/>
      <c r="B50" s="39"/>
      <c r="C50" s="39"/>
      <c r="D50" s="36"/>
      <c r="E50" s="10"/>
      <c r="F50" s="10"/>
      <c r="G50" s="10"/>
      <c r="H50" s="32"/>
      <c r="I50" s="32"/>
      <c r="J50" s="32"/>
    </row>
    <row r="51" spans="1:10" x14ac:dyDescent="0.2">
      <c r="A51" s="38"/>
      <c r="B51" s="39"/>
      <c r="C51" s="39"/>
      <c r="D51" s="36"/>
      <c r="E51" s="10"/>
      <c r="F51" s="10"/>
      <c r="G51" s="10"/>
      <c r="H51" s="32"/>
      <c r="I51" s="32"/>
      <c r="J51" s="32"/>
    </row>
    <row r="52" spans="1:10" x14ac:dyDescent="0.2">
      <c r="A52" s="38"/>
      <c r="B52" s="39"/>
      <c r="C52" s="39"/>
      <c r="D52" s="36"/>
      <c r="E52" s="10"/>
      <c r="F52" s="10"/>
      <c r="G52" s="10"/>
      <c r="H52" s="32"/>
      <c r="I52" s="32"/>
      <c r="J52" s="32"/>
    </row>
    <row r="53" spans="1:10" x14ac:dyDescent="0.2">
      <c r="A53" s="38"/>
      <c r="B53" s="39"/>
      <c r="C53" s="39"/>
      <c r="D53" s="36"/>
      <c r="E53" s="10"/>
      <c r="F53" s="10"/>
      <c r="G53" s="10"/>
      <c r="H53" s="32"/>
      <c r="I53" s="32"/>
      <c r="J53" s="32"/>
    </row>
    <row r="54" spans="1:10" x14ac:dyDescent="0.2">
      <c r="D54" s="36"/>
      <c r="G54" s="36"/>
    </row>
    <row r="55" spans="1:10" x14ac:dyDescent="0.2">
      <c r="D55" s="36"/>
      <c r="G55" s="36"/>
    </row>
    <row r="56" spans="1:10" x14ac:dyDescent="0.2">
      <c r="D56" s="36"/>
      <c r="G56" s="36"/>
    </row>
    <row r="57" spans="1:10" x14ac:dyDescent="0.2">
      <c r="D57" s="36"/>
      <c r="G57" s="36"/>
    </row>
    <row r="58" spans="1:10" x14ac:dyDescent="0.2">
      <c r="D58" s="36"/>
      <c r="G58" s="36"/>
    </row>
    <row r="59" spans="1:10" x14ac:dyDescent="0.2">
      <c r="D59" s="36"/>
      <c r="G59" s="36"/>
    </row>
    <row r="60" spans="1:10" x14ac:dyDescent="0.2">
      <c r="D60" s="36"/>
      <c r="G60" s="36"/>
    </row>
    <row r="61" spans="1:10" x14ac:dyDescent="0.2">
      <c r="D61" s="36"/>
      <c r="G61" s="36"/>
    </row>
    <row r="62" spans="1:10" x14ac:dyDescent="0.2">
      <c r="D62" s="36"/>
      <c r="G62" s="36"/>
    </row>
    <row r="63" spans="1:10" x14ac:dyDescent="0.2">
      <c r="D63" s="36"/>
      <c r="G63" s="36"/>
    </row>
    <row r="64" spans="1:10" x14ac:dyDescent="0.2">
      <c r="D64" s="36"/>
      <c r="G64" s="36"/>
    </row>
    <row r="65" spans="4:7" x14ac:dyDescent="0.2">
      <c r="D65" s="36"/>
      <c r="G65" s="36"/>
    </row>
    <row r="66" spans="4:7" x14ac:dyDescent="0.2">
      <c r="D66" s="36"/>
      <c r="G66" s="36"/>
    </row>
    <row r="67" spans="4:7" x14ac:dyDescent="0.2">
      <c r="D67" s="36"/>
      <c r="G67" s="36"/>
    </row>
    <row r="68" spans="4:7" x14ac:dyDescent="0.2">
      <c r="D68" s="36"/>
      <c r="G68" s="36"/>
    </row>
    <row r="69" spans="4:7" x14ac:dyDescent="0.2">
      <c r="D69" s="36"/>
      <c r="G69" s="36"/>
    </row>
    <row r="70" spans="4:7" x14ac:dyDescent="0.2">
      <c r="D70" s="36"/>
      <c r="G70" s="36"/>
    </row>
    <row r="71" spans="4:7" x14ac:dyDescent="0.2">
      <c r="D71" s="36"/>
      <c r="G71" s="36"/>
    </row>
    <row r="72" spans="4:7" x14ac:dyDescent="0.2">
      <c r="D72" s="36"/>
      <c r="G72" s="36"/>
    </row>
  </sheetData>
  <autoFilter ref="A3:J44" xr:uid="{AD253284-F384-4472-A686-E8D4509545AD}">
    <sortState xmlns:xlrd2="http://schemas.microsoft.com/office/spreadsheetml/2017/richdata2" ref="A4:J44">
      <sortCondition ref="A3:A44"/>
    </sortState>
  </autoFilter>
  <mergeCells count="3">
    <mergeCell ref="D1:G1"/>
    <mergeCell ref="H1:J1"/>
    <mergeCell ref="K1:K2"/>
  </mergeCells>
  <conditionalFormatting sqref="E2:G1000">
    <cfRule type="cellIs" dxfId="5" priority="11" operator="equal">
      <formula>"C"</formula>
    </cfRule>
    <cfRule type="cellIs" dxfId="4" priority="12" operator="equal">
      <formula>"B"</formula>
    </cfRule>
    <cfRule type="cellIs" dxfId="3" priority="13" operator="equal">
      <formula>"A"</formula>
    </cfRule>
  </conditionalFormatting>
  <pageMargins left="0.7" right="0.7" top="0.75" bottom="0.75" header="0.3" footer="0.3"/>
  <pageSetup paperSize="9" scale="42" fitToHeight="0" orientation="landscape" r:id="rId1"/>
  <cellWatches>
    <cellWatch r="D8"/>
  </cellWatches>
  <drawing r:id="rId2"/>
  <legacyDrawing r:id="rId3"/>
  <extLst>
    <ext xmlns:x14="http://schemas.microsoft.com/office/spreadsheetml/2009/9/main" uri="{78C0D931-6437-407d-A8EE-F0AAD7539E65}">
      <x14:conditionalFormattings>
        <x14:conditionalFormatting xmlns:xm="http://schemas.microsoft.com/office/excel/2006/main">
          <x14:cfRule type="iconSet" priority="33" id="{7F73992F-CA3D-4D95-B689-0D60D4832048}">
            <x14:iconSet showValue="0" custom="1">
              <x14:cfvo type="percent">
                <xm:f>0</xm:f>
              </x14:cfvo>
              <x14:cfvo type="num">
                <xm:f>33</xm:f>
              </x14:cfvo>
              <x14:cfvo type="num">
                <xm:f>66</xm:f>
              </x14:cfvo>
              <x14:cfIcon iconSet="3TrafficLights1" iconId="0"/>
              <x14:cfIcon iconSet="3TrafficLights1" iconId="1"/>
              <x14:cfIcon iconSet="3TrafficLights1" iconId="2"/>
            </x14:iconSet>
          </x14:cfRule>
          <xm:sqref>D4:D958</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18F9D-A1B8-4FC3-BD58-0B9179D1CF94}">
  <sheetPr>
    <pageSetUpPr fitToPage="1"/>
  </sheetPr>
  <dimension ref="A1:K71"/>
  <sheetViews>
    <sheetView zoomScale="85" zoomScaleNormal="85" workbookViewId="0">
      <pane ySplit="2" topLeftCell="A42" activePane="bottomLeft" state="frozen"/>
      <selection pane="bottomLeft" activeCell="J35" sqref="J35"/>
    </sheetView>
  </sheetViews>
  <sheetFormatPr defaultRowHeight="14.25" x14ac:dyDescent="0.2"/>
  <cols>
    <col min="1" max="1" width="8.125" customWidth="1"/>
    <col min="2" max="2" width="24.625" style="54" customWidth="1"/>
    <col min="3" max="3" width="22.25" style="54" customWidth="1"/>
    <col min="4" max="4" width="12.625" customWidth="1"/>
    <col min="5" max="5" width="11.25" customWidth="1"/>
    <col min="6" max="6" width="13.75" customWidth="1"/>
    <col min="7" max="7" width="12.875" customWidth="1"/>
    <col min="8" max="8" width="38.5" style="57" customWidth="1"/>
    <col min="9" max="9" width="24.25" style="57" customWidth="1"/>
    <col min="10" max="10" width="31" style="57" customWidth="1"/>
    <col min="11" max="11" width="44.625" customWidth="1"/>
  </cols>
  <sheetData>
    <row r="1" spans="1:11" ht="81" customHeight="1" x14ac:dyDescent="0.25">
      <c r="A1" s="113" t="s">
        <v>0</v>
      </c>
      <c r="B1" s="114"/>
      <c r="C1" s="114"/>
      <c r="D1" s="110" t="s">
        <v>233</v>
      </c>
      <c r="E1" s="110"/>
      <c r="F1" s="110"/>
      <c r="G1" s="110"/>
      <c r="H1" s="115" t="s">
        <v>1</v>
      </c>
      <c r="I1" s="115"/>
      <c r="J1" s="115"/>
      <c r="K1" s="116"/>
    </row>
    <row r="2" spans="1:11" s="2" customFormat="1" ht="42.6" customHeight="1" x14ac:dyDescent="0.25">
      <c r="A2" s="60" t="s">
        <v>2</v>
      </c>
      <c r="B2" s="59" t="s">
        <v>3</v>
      </c>
      <c r="C2" s="59" t="s">
        <v>4</v>
      </c>
      <c r="D2" s="47" t="s">
        <v>5</v>
      </c>
      <c r="E2" s="47" t="s">
        <v>6</v>
      </c>
      <c r="F2" s="47" t="s">
        <v>216</v>
      </c>
      <c r="G2" s="47" t="s">
        <v>8</v>
      </c>
      <c r="H2" s="56" t="s">
        <v>9</v>
      </c>
      <c r="I2" s="56" t="s">
        <v>132</v>
      </c>
      <c r="J2" s="56" t="s">
        <v>133</v>
      </c>
      <c r="K2" s="116"/>
    </row>
    <row r="3" spans="1:11" x14ac:dyDescent="0.2">
      <c r="A3" s="52"/>
      <c r="B3" s="53"/>
      <c r="C3" s="54" t="s">
        <v>134</v>
      </c>
      <c r="D3" s="48"/>
      <c r="E3" s="49" t="s">
        <v>134</v>
      </c>
      <c r="F3" s="49"/>
      <c r="G3" s="50"/>
      <c r="H3" s="45"/>
      <c r="I3" s="45"/>
      <c r="J3" s="82"/>
    </row>
    <row r="4" spans="1:11" s="52" customFormat="1" ht="99.75" x14ac:dyDescent="0.2">
      <c r="A4" s="120" t="s">
        <v>257</v>
      </c>
      <c r="B4" s="121" t="s">
        <v>135</v>
      </c>
      <c r="C4" s="45" t="s">
        <v>140</v>
      </c>
      <c r="D4" s="15">
        <f t="shared" ref="D4:D37" si="0">SUM((IF(E4="A",33,0)+IF(E4="B",16.5,0))+(IF(F4="A",33,0)+IF(F4="B",16.5,0))+(IF(G4="A",33,0)+IF(G4="B",16.5,0)))</f>
        <v>66</v>
      </c>
      <c r="E4" s="10" t="s">
        <v>16</v>
      </c>
      <c r="F4" s="10" t="s">
        <v>15</v>
      </c>
      <c r="G4" s="12" t="s">
        <v>16</v>
      </c>
      <c r="H4" s="45" t="s">
        <v>218</v>
      </c>
      <c r="I4" s="45"/>
      <c r="J4" s="82"/>
    </row>
    <row r="5" spans="1:11" s="52" customFormat="1" ht="42.75" x14ac:dyDescent="0.2">
      <c r="A5" s="120" t="s">
        <v>258</v>
      </c>
      <c r="B5" s="121" t="s">
        <v>256</v>
      </c>
      <c r="C5" s="45" t="s">
        <v>149</v>
      </c>
      <c r="D5" s="15">
        <f t="shared" si="0"/>
        <v>66</v>
      </c>
      <c r="E5" s="10" t="s">
        <v>16</v>
      </c>
      <c r="F5" s="10" t="s">
        <v>15</v>
      </c>
      <c r="G5" s="12" t="s">
        <v>16</v>
      </c>
      <c r="H5" s="75" t="s">
        <v>217</v>
      </c>
      <c r="I5" s="45"/>
      <c r="J5" s="82"/>
    </row>
    <row r="6" spans="1:11" s="52" customFormat="1" ht="28.5" x14ac:dyDescent="0.2">
      <c r="A6" s="120" t="s">
        <v>259</v>
      </c>
      <c r="B6" s="121" t="s">
        <v>256</v>
      </c>
      <c r="C6" s="45" t="s">
        <v>138</v>
      </c>
      <c r="D6" s="15">
        <f t="shared" si="0"/>
        <v>82.5</v>
      </c>
      <c r="E6" s="10" t="s">
        <v>15</v>
      </c>
      <c r="F6" s="10" t="s">
        <v>15</v>
      </c>
      <c r="G6" s="12" t="s">
        <v>16</v>
      </c>
      <c r="H6" s="45" t="s">
        <v>139</v>
      </c>
      <c r="I6" s="45"/>
      <c r="J6" s="82"/>
    </row>
    <row r="7" spans="1:11" s="52" customFormat="1" ht="15" x14ac:dyDescent="0.2">
      <c r="A7" s="120" t="s">
        <v>262</v>
      </c>
      <c r="B7" s="121" t="s">
        <v>256</v>
      </c>
      <c r="C7" s="45" t="s">
        <v>145</v>
      </c>
      <c r="D7" s="15">
        <f t="shared" si="0"/>
        <v>82.5</v>
      </c>
      <c r="E7" s="10" t="s">
        <v>15</v>
      </c>
      <c r="F7" s="10" t="s">
        <v>15</v>
      </c>
      <c r="G7" s="12" t="s">
        <v>16</v>
      </c>
      <c r="H7" s="45"/>
      <c r="I7" s="45"/>
      <c r="J7" s="82"/>
    </row>
    <row r="8" spans="1:11" s="52" customFormat="1" ht="15" x14ac:dyDescent="0.2">
      <c r="A8" s="120" t="s">
        <v>262</v>
      </c>
      <c r="B8" s="121" t="s">
        <v>256</v>
      </c>
      <c r="C8" s="45" t="s">
        <v>146</v>
      </c>
      <c r="D8" s="15">
        <f t="shared" si="0"/>
        <v>82.5</v>
      </c>
      <c r="E8" s="10" t="s">
        <v>15</v>
      </c>
      <c r="F8" s="10" t="s">
        <v>15</v>
      </c>
      <c r="G8" s="12" t="s">
        <v>16</v>
      </c>
      <c r="H8" s="45"/>
      <c r="I8" s="45"/>
      <c r="J8" s="82"/>
    </row>
    <row r="9" spans="1:11" s="52" customFormat="1" ht="15" x14ac:dyDescent="0.2">
      <c r="A9" s="120" t="s">
        <v>259</v>
      </c>
      <c r="B9" s="121" t="s">
        <v>256</v>
      </c>
      <c r="C9" s="45" t="s">
        <v>148</v>
      </c>
      <c r="D9" s="15">
        <f t="shared" si="0"/>
        <v>82.5</v>
      </c>
      <c r="E9" s="10" t="s">
        <v>15</v>
      </c>
      <c r="F9" s="10" t="s">
        <v>15</v>
      </c>
      <c r="G9" s="12" t="s">
        <v>16</v>
      </c>
      <c r="H9" s="45"/>
      <c r="I9" s="45"/>
      <c r="J9" s="82"/>
    </row>
    <row r="10" spans="1:11" s="52" customFormat="1" ht="28.5" x14ac:dyDescent="0.2">
      <c r="A10" s="120" t="s">
        <v>263</v>
      </c>
      <c r="B10" s="121" t="s">
        <v>256</v>
      </c>
      <c r="C10" s="45" t="s">
        <v>136</v>
      </c>
      <c r="D10" s="15">
        <f t="shared" si="0"/>
        <v>99</v>
      </c>
      <c r="E10" s="10" t="s">
        <v>15</v>
      </c>
      <c r="F10" s="10" t="s">
        <v>15</v>
      </c>
      <c r="G10" s="12" t="s">
        <v>15</v>
      </c>
      <c r="H10" s="45" t="s">
        <v>137</v>
      </c>
      <c r="I10" s="45"/>
      <c r="J10" s="82"/>
    </row>
    <row r="11" spans="1:11" s="52" customFormat="1" ht="85.5" x14ac:dyDescent="0.2">
      <c r="A11" s="120" t="s">
        <v>257</v>
      </c>
      <c r="B11" s="121" t="s">
        <v>256</v>
      </c>
      <c r="C11" s="45" t="s">
        <v>141</v>
      </c>
      <c r="D11" s="15">
        <f t="shared" si="0"/>
        <v>99</v>
      </c>
      <c r="E11" s="10" t="s">
        <v>15</v>
      </c>
      <c r="F11" s="10" t="s">
        <v>15</v>
      </c>
      <c r="G11" s="12" t="s">
        <v>15</v>
      </c>
      <c r="H11" s="45" t="s">
        <v>142</v>
      </c>
      <c r="I11" s="45"/>
      <c r="J11" s="82"/>
    </row>
    <row r="12" spans="1:11" s="52" customFormat="1" ht="15" x14ac:dyDescent="0.2">
      <c r="A12" s="120" t="s">
        <v>261</v>
      </c>
      <c r="B12" s="121" t="s">
        <v>256</v>
      </c>
      <c r="C12" s="45" t="s">
        <v>143</v>
      </c>
      <c r="D12" s="15">
        <f t="shared" si="0"/>
        <v>99</v>
      </c>
      <c r="E12" s="10" t="s">
        <v>15</v>
      </c>
      <c r="F12" s="10" t="s">
        <v>15</v>
      </c>
      <c r="G12" s="12" t="s">
        <v>15</v>
      </c>
      <c r="H12" s="45"/>
      <c r="I12" s="45"/>
      <c r="J12" s="82"/>
    </row>
    <row r="13" spans="1:11" s="52" customFormat="1" ht="15" x14ac:dyDescent="0.2">
      <c r="A13" s="120" t="s">
        <v>264</v>
      </c>
      <c r="B13" s="121" t="s">
        <v>256</v>
      </c>
      <c r="C13" s="45" t="s">
        <v>144</v>
      </c>
      <c r="D13" s="15">
        <f t="shared" si="0"/>
        <v>99</v>
      </c>
      <c r="E13" s="10" t="s">
        <v>15</v>
      </c>
      <c r="F13" s="10" t="s">
        <v>15</v>
      </c>
      <c r="G13" s="12" t="s">
        <v>15</v>
      </c>
      <c r="H13" s="45"/>
      <c r="I13" s="45"/>
      <c r="J13" s="82"/>
    </row>
    <row r="14" spans="1:11" s="52" customFormat="1" ht="15" x14ac:dyDescent="0.2">
      <c r="A14" s="120" t="s">
        <v>260</v>
      </c>
      <c r="B14" s="121" t="s">
        <v>256</v>
      </c>
      <c r="C14" s="45" t="s">
        <v>147</v>
      </c>
      <c r="D14" s="15">
        <f t="shared" si="0"/>
        <v>99</v>
      </c>
      <c r="E14" s="10" t="s">
        <v>15</v>
      </c>
      <c r="F14" s="10" t="s">
        <v>15</v>
      </c>
      <c r="G14" s="12" t="s">
        <v>15</v>
      </c>
      <c r="H14" s="45"/>
      <c r="I14" s="45"/>
      <c r="J14" s="82"/>
    </row>
    <row r="15" spans="1:11" s="52" customFormat="1" ht="57" x14ac:dyDescent="0.2">
      <c r="A15" s="120" t="s">
        <v>238</v>
      </c>
      <c r="B15" s="121" t="s">
        <v>254</v>
      </c>
      <c r="C15" s="45" t="s">
        <v>166</v>
      </c>
      <c r="D15" s="15">
        <f t="shared" si="0"/>
        <v>66</v>
      </c>
      <c r="E15" s="10" t="s">
        <v>15</v>
      </c>
      <c r="F15" s="10" t="s">
        <v>16</v>
      </c>
      <c r="G15" s="12" t="s">
        <v>16</v>
      </c>
      <c r="H15" s="45" t="s">
        <v>167</v>
      </c>
      <c r="I15" s="45"/>
      <c r="J15" s="82"/>
    </row>
    <row r="16" spans="1:11" s="52" customFormat="1" ht="28.5" x14ac:dyDescent="0.2">
      <c r="A16" s="120" t="s">
        <v>239</v>
      </c>
      <c r="B16" s="121" t="s">
        <v>254</v>
      </c>
      <c r="C16" s="45" t="s">
        <v>173</v>
      </c>
      <c r="D16" s="15">
        <f t="shared" si="0"/>
        <v>66</v>
      </c>
      <c r="E16" s="10" t="s">
        <v>16</v>
      </c>
      <c r="F16" s="10" t="s">
        <v>15</v>
      </c>
      <c r="G16" s="12" t="s">
        <v>16</v>
      </c>
      <c r="H16" s="45" t="s">
        <v>174</v>
      </c>
      <c r="I16" s="45"/>
      <c r="J16" s="82"/>
    </row>
    <row r="17" spans="1:10" s="52" customFormat="1" ht="42.75" x14ac:dyDescent="0.2">
      <c r="A17" s="120" t="s">
        <v>240</v>
      </c>
      <c r="B17" s="121" t="s">
        <v>254</v>
      </c>
      <c r="C17" s="45" t="s">
        <v>175</v>
      </c>
      <c r="D17" s="15">
        <f t="shared" si="0"/>
        <v>66</v>
      </c>
      <c r="E17" s="10" t="s">
        <v>16</v>
      </c>
      <c r="F17" s="10" t="s">
        <v>15</v>
      </c>
      <c r="G17" s="12" t="s">
        <v>16</v>
      </c>
      <c r="H17" s="45" t="s">
        <v>176</v>
      </c>
      <c r="I17" s="45"/>
      <c r="J17" s="82"/>
    </row>
    <row r="18" spans="1:10" s="52" customFormat="1" ht="42.75" x14ac:dyDescent="0.2">
      <c r="A18" s="120" t="s">
        <v>241</v>
      </c>
      <c r="B18" s="121" t="s">
        <v>254</v>
      </c>
      <c r="C18" s="45" t="s">
        <v>164</v>
      </c>
      <c r="D18" s="15">
        <f t="shared" si="0"/>
        <v>82.5</v>
      </c>
      <c r="E18" s="10" t="s">
        <v>15</v>
      </c>
      <c r="F18" s="10" t="s">
        <v>16</v>
      </c>
      <c r="G18" s="12" t="s">
        <v>15</v>
      </c>
      <c r="H18" s="45" t="s">
        <v>165</v>
      </c>
      <c r="I18" s="45"/>
      <c r="J18" s="82"/>
    </row>
    <row r="19" spans="1:10" s="52" customFormat="1" ht="42.75" x14ac:dyDescent="0.2">
      <c r="A19" s="120" t="s">
        <v>242</v>
      </c>
      <c r="B19" s="121" t="s">
        <v>254</v>
      </c>
      <c r="C19" s="45" t="s">
        <v>162</v>
      </c>
      <c r="D19" s="15">
        <f t="shared" si="0"/>
        <v>82.5</v>
      </c>
      <c r="E19" s="10" t="s">
        <v>15</v>
      </c>
      <c r="F19" s="10" t="s">
        <v>15</v>
      </c>
      <c r="G19" s="12" t="s">
        <v>16</v>
      </c>
      <c r="H19" s="45" t="s">
        <v>163</v>
      </c>
      <c r="I19" s="45"/>
      <c r="J19" s="82"/>
    </row>
    <row r="20" spans="1:10" s="52" customFormat="1" ht="28.5" x14ac:dyDescent="0.2">
      <c r="A20" s="120" t="s">
        <v>243</v>
      </c>
      <c r="B20" s="121" t="s">
        <v>254</v>
      </c>
      <c r="C20" s="45" t="s">
        <v>169</v>
      </c>
      <c r="D20" s="15">
        <f t="shared" si="0"/>
        <v>82.5</v>
      </c>
      <c r="E20" s="10" t="s">
        <v>16</v>
      </c>
      <c r="F20" s="10" t="s">
        <v>15</v>
      </c>
      <c r="G20" s="12" t="s">
        <v>15</v>
      </c>
      <c r="H20" s="45" t="s">
        <v>170</v>
      </c>
      <c r="I20" s="45"/>
      <c r="J20" s="82"/>
    </row>
    <row r="21" spans="1:10" s="52" customFormat="1" ht="57" x14ac:dyDescent="0.2">
      <c r="A21" s="120" t="s">
        <v>244</v>
      </c>
      <c r="B21" s="121" t="s">
        <v>254</v>
      </c>
      <c r="C21" s="45" t="s">
        <v>171</v>
      </c>
      <c r="D21" s="15">
        <f t="shared" si="0"/>
        <v>82.5</v>
      </c>
      <c r="E21" s="10" t="s">
        <v>15</v>
      </c>
      <c r="F21" s="10" t="s">
        <v>15</v>
      </c>
      <c r="G21" s="12" t="s">
        <v>16</v>
      </c>
      <c r="H21" s="45" t="s">
        <v>172</v>
      </c>
      <c r="I21" s="45"/>
      <c r="J21" s="82"/>
    </row>
    <row r="22" spans="1:10" s="52" customFormat="1" ht="57" x14ac:dyDescent="0.2">
      <c r="A22" s="120" t="s">
        <v>245</v>
      </c>
      <c r="B22" s="121" t="s">
        <v>254</v>
      </c>
      <c r="C22" s="45" t="s">
        <v>161</v>
      </c>
      <c r="D22" s="15">
        <f t="shared" si="0"/>
        <v>99</v>
      </c>
      <c r="E22" s="10" t="s">
        <v>15</v>
      </c>
      <c r="F22" s="10" t="s">
        <v>15</v>
      </c>
      <c r="G22" s="12" t="s">
        <v>15</v>
      </c>
      <c r="H22" s="45" t="s">
        <v>168</v>
      </c>
      <c r="I22" s="45"/>
      <c r="J22" s="82"/>
    </row>
    <row r="23" spans="1:10" s="52" customFormat="1" ht="57" x14ac:dyDescent="0.2">
      <c r="A23" s="120" t="s">
        <v>252</v>
      </c>
      <c r="B23" s="121" t="s">
        <v>255</v>
      </c>
      <c r="C23" s="45" t="s">
        <v>152</v>
      </c>
      <c r="D23" s="15">
        <f t="shared" si="0"/>
        <v>66</v>
      </c>
      <c r="E23" s="10" t="s">
        <v>16</v>
      </c>
      <c r="F23" s="10" t="s">
        <v>15</v>
      </c>
      <c r="G23" s="12" t="s">
        <v>16</v>
      </c>
      <c r="H23" s="45" t="s">
        <v>153</v>
      </c>
      <c r="I23" s="45"/>
      <c r="J23" s="82"/>
    </row>
    <row r="24" spans="1:10" s="52" customFormat="1" ht="15" x14ac:dyDescent="0.2">
      <c r="A24" s="120" t="s">
        <v>252</v>
      </c>
      <c r="B24" s="121" t="s">
        <v>255</v>
      </c>
      <c r="C24" s="45" t="s">
        <v>160</v>
      </c>
      <c r="D24" s="15">
        <f t="shared" si="0"/>
        <v>66</v>
      </c>
      <c r="E24" s="10" t="s">
        <v>16</v>
      </c>
      <c r="F24" s="10" t="s">
        <v>15</v>
      </c>
      <c r="G24" s="12" t="s">
        <v>16</v>
      </c>
      <c r="H24" s="45" t="s">
        <v>158</v>
      </c>
      <c r="I24" s="45"/>
      <c r="J24" s="82"/>
    </row>
    <row r="25" spans="1:10" s="52" customFormat="1" ht="42.75" x14ac:dyDescent="0.2">
      <c r="A25" s="120" t="s">
        <v>220</v>
      </c>
      <c r="B25" s="121" t="s">
        <v>255</v>
      </c>
      <c r="C25" s="45" t="s">
        <v>155</v>
      </c>
      <c r="D25" s="15">
        <f t="shared" si="0"/>
        <v>82.5</v>
      </c>
      <c r="E25" s="10" t="s">
        <v>16</v>
      </c>
      <c r="F25" s="10" t="s">
        <v>15</v>
      </c>
      <c r="G25" s="12" t="s">
        <v>15</v>
      </c>
      <c r="H25" s="45" t="s">
        <v>156</v>
      </c>
      <c r="I25" s="45"/>
      <c r="J25" s="82"/>
    </row>
    <row r="26" spans="1:10" s="52" customFormat="1" ht="15" x14ac:dyDescent="0.2">
      <c r="A26" s="120" t="s">
        <v>252</v>
      </c>
      <c r="B26" s="121" t="s">
        <v>255</v>
      </c>
      <c r="C26" s="45" t="s">
        <v>150</v>
      </c>
      <c r="D26" s="15">
        <f t="shared" si="0"/>
        <v>99</v>
      </c>
      <c r="E26" s="10" t="s">
        <v>15</v>
      </c>
      <c r="F26" s="10" t="s">
        <v>15</v>
      </c>
      <c r="G26" s="12" t="s">
        <v>15</v>
      </c>
      <c r="H26" s="45" t="s">
        <v>151</v>
      </c>
      <c r="I26" s="45"/>
      <c r="J26" s="82"/>
    </row>
    <row r="27" spans="1:10" s="52" customFormat="1" ht="15" x14ac:dyDescent="0.2">
      <c r="A27" s="120" t="s">
        <v>220</v>
      </c>
      <c r="B27" s="121" t="s">
        <v>255</v>
      </c>
      <c r="C27" s="45" t="s">
        <v>154</v>
      </c>
      <c r="D27" s="15">
        <f t="shared" si="0"/>
        <v>99</v>
      </c>
      <c r="E27" s="10" t="s">
        <v>15</v>
      </c>
      <c r="F27" s="10" t="s">
        <v>15</v>
      </c>
      <c r="G27" s="12" t="s">
        <v>15</v>
      </c>
      <c r="H27" s="45"/>
      <c r="I27" s="45"/>
      <c r="J27" s="82"/>
    </row>
    <row r="28" spans="1:10" s="52" customFormat="1" ht="15" x14ac:dyDescent="0.2">
      <c r="A28" s="120" t="s">
        <v>252</v>
      </c>
      <c r="B28" s="121" t="s">
        <v>255</v>
      </c>
      <c r="C28" s="45" t="s">
        <v>157</v>
      </c>
      <c r="D28" s="15">
        <f t="shared" si="0"/>
        <v>99</v>
      </c>
      <c r="E28" s="10" t="s">
        <v>15</v>
      </c>
      <c r="F28" s="10" t="s">
        <v>15</v>
      </c>
      <c r="G28" s="12" t="s">
        <v>15</v>
      </c>
      <c r="H28" s="45" t="s">
        <v>158</v>
      </c>
      <c r="I28" s="45"/>
      <c r="J28" s="82"/>
    </row>
    <row r="29" spans="1:10" s="52" customFormat="1" ht="15" x14ac:dyDescent="0.2">
      <c r="A29" s="120" t="s">
        <v>252</v>
      </c>
      <c r="B29" s="121" t="s">
        <v>255</v>
      </c>
      <c r="C29" s="45" t="s">
        <v>159</v>
      </c>
      <c r="D29" s="15">
        <f t="shared" si="0"/>
        <v>99</v>
      </c>
      <c r="E29" s="10" t="s">
        <v>15</v>
      </c>
      <c r="F29" s="10" t="s">
        <v>15</v>
      </c>
      <c r="G29" s="12" t="s">
        <v>15</v>
      </c>
      <c r="H29" s="45" t="s">
        <v>158</v>
      </c>
      <c r="I29" s="45"/>
      <c r="J29" s="82"/>
    </row>
    <row r="30" spans="1:10" s="80" customFormat="1" ht="60" x14ac:dyDescent="0.2">
      <c r="A30" s="120" t="s">
        <v>221</v>
      </c>
      <c r="B30" s="122" t="s">
        <v>253</v>
      </c>
      <c r="C30" s="81" t="s">
        <v>186</v>
      </c>
      <c r="D30" s="15">
        <f t="shared" si="0"/>
        <v>33</v>
      </c>
      <c r="E30" s="79" t="s">
        <v>12</v>
      </c>
      <c r="F30" s="79" t="s">
        <v>16</v>
      </c>
      <c r="G30" s="12" t="s">
        <v>16</v>
      </c>
      <c r="H30" s="78" t="s">
        <v>187</v>
      </c>
      <c r="I30" s="78" t="s">
        <v>179</v>
      </c>
      <c r="J30" s="83"/>
    </row>
    <row r="31" spans="1:10" s="52" customFormat="1" ht="42.75" x14ac:dyDescent="0.2">
      <c r="A31" s="120" t="s">
        <v>246</v>
      </c>
      <c r="B31" s="121" t="s">
        <v>253</v>
      </c>
      <c r="C31" s="45" t="s">
        <v>183</v>
      </c>
      <c r="D31" s="15">
        <f t="shared" si="0"/>
        <v>66</v>
      </c>
      <c r="E31" s="10" t="s">
        <v>16</v>
      </c>
      <c r="F31" s="10" t="s">
        <v>16</v>
      </c>
      <c r="G31" s="12" t="s">
        <v>15</v>
      </c>
      <c r="H31" s="45" t="s">
        <v>219</v>
      </c>
      <c r="I31" s="45"/>
      <c r="J31" s="82"/>
    </row>
    <row r="32" spans="1:10" s="52" customFormat="1" ht="42.75" x14ac:dyDescent="0.2">
      <c r="A32" s="120" t="s">
        <v>247</v>
      </c>
      <c r="B32" s="121" t="s">
        <v>253</v>
      </c>
      <c r="C32" s="45" t="s">
        <v>184</v>
      </c>
      <c r="D32" s="65">
        <f t="shared" si="0"/>
        <v>66</v>
      </c>
      <c r="E32" s="64" t="s">
        <v>16</v>
      </c>
      <c r="F32" s="64" t="s">
        <v>16</v>
      </c>
      <c r="G32" s="77" t="s">
        <v>15</v>
      </c>
      <c r="H32" s="45" t="s">
        <v>185</v>
      </c>
      <c r="I32" s="45"/>
      <c r="J32" s="82"/>
    </row>
    <row r="33" spans="1:10" s="52" customFormat="1" ht="42.75" x14ac:dyDescent="0.2">
      <c r="A33" s="120" t="s">
        <v>248</v>
      </c>
      <c r="B33" s="121" t="s">
        <v>253</v>
      </c>
      <c r="C33" s="45" t="s">
        <v>188</v>
      </c>
      <c r="D33" s="65">
        <f t="shared" si="0"/>
        <v>82.5</v>
      </c>
      <c r="E33" s="64" t="s">
        <v>16</v>
      </c>
      <c r="F33" s="64" t="s">
        <v>15</v>
      </c>
      <c r="G33" s="77" t="s">
        <v>15</v>
      </c>
      <c r="H33" s="45" t="s">
        <v>189</v>
      </c>
      <c r="I33" s="45"/>
      <c r="J33" s="82"/>
    </row>
    <row r="34" spans="1:10" s="52" customFormat="1" ht="43.5" customHeight="1" x14ac:dyDescent="0.2">
      <c r="A34" s="120" t="s">
        <v>249</v>
      </c>
      <c r="B34" s="121" t="s">
        <v>253</v>
      </c>
      <c r="C34" s="45" t="s">
        <v>177</v>
      </c>
      <c r="D34" s="15">
        <f t="shared" si="0"/>
        <v>99</v>
      </c>
      <c r="E34" s="34" t="s">
        <v>15</v>
      </c>
      <c r="F34" s="34" t="s">
        <v>15</v>
      </c>
      <c r="G34" s="35" t="s">
        <v>15</v>
      </c>
      <c r="H34" s="45" t="s">
        <v>178</v>
      </c>
      <c r="I34" s="45" t="s">
        <v>179</v>
      </c>
      <c r="J34" s="82"/>
    </row>
    <row r="35" spans="1:10" s="52" customFormat="1" ht="48" customHeight="1" x14ac:dyDescent="0.2">
      <c r="A35" s="120" t="s">
        <v>250</v>
      </c>
      <c r="B35" s="121" t="s">
        <v>253</v>
      </c>
      <c r="C35" s="45" t="s">
        <v>180</v>
      </c>
      <c r="D35" s="15">
        <f t="shared" si="0"/>
        <v>99</v>
      </c>
      <c r="E35" s="10" t="s">
        <v>15</v>
      </c>
      <c r="F35" s="10" t="s">
        <v>15</v>
      </c>
      <c r="G35" s="12" t="s">
        <v>15</v>
      </c>
      <c r="H35" s="45" t="s">
        <v>181</v>
      </c>
      <c r="I35" s="45"/>
      <c r="J35" s="82"/>
    </row>
    <row r="36" spans="1:10" s="52" customFormat="1" ht="42.75" x14ac:dyDescent="0.2">
      <c r="A36" s="120" t="s">
        <v>250</v>
      </c>
      <c r="B36" s="121" t="s">
        <v>253</v>
      </c>
      <c r="C36" s="45" t="s">
        <v>182</v>
      </c>
      <c r="D36" s="15">
        <f t="shared" si="0"/>
        <v>99</v>
      </c>
      <c r="E36" s="10" t="s">
        <v>15</v>
      </c>
      <c r="F36" s="10" t="s">
        <v>15</v>
      </c>
      <c r="G36" s="12" t="s">
        <v>15</v>
      </c>
      <c r="H36" s="45" t="s">
        <v>26</v>
      </c>
      <c r="I36" s="76" t="s">
        <v>179</v>
      </c>
      <c r="J36" s="82"/>
    </row>
    <row r="37" spans="1:10" ht="42.75" x14ac:dyDescent="0.2">
      <c r="A37" s="120" t="s">
        <v>251</v>
      </c>
      <c r="B37" s="121" t="s">
        <v>253</v>
      </c>
      <c r="C37" s="45" t="s">
        <v>190</v>
      </c>
      <c r="D37" s="65">
        <f t="shared" si="0"/>
        <v>99</v>
      </c>
      <c r="E37" s="64" t="s">
        <v>15</v>
      </c>
      <c r="F37" s="64" t="s">
        <v>15</v>
      </c>
      <c r="G37" s="77" t="s">
        <v>15</v>
      </c>
      <c r="H37" s="45" t="s">
        <v>191</v>
      </c>
      <c r="I37" s="45"/>
      <c r="J37" s="82"/>
    </row>
    <row r="38" spans="1:10" ht="15" x14ac:dyDescent="0.2">
      <c r="A38" s="51"/>
      <c r="B38" s="45"/>
      <c r="C38" s="45"/>
      <c r="D38" s="10"/>
      <c r="E38" s="10"/>
      <c r="F38" s="10"/>
      <c r="G38" s="10"/>
      <c r="H38" s="75"/>
      <c r="I38" s="45"/>
      <c r="J38" s="45"/>
    </row>
    <row r="39" spans="1:10" ht="15" x14ac:dyDescent="0.2">
      <c r="A39" s="51"/>
      <c r="B39" s="45"/>
      <c r="C39" s="45"/>
      <c r="D39" s="10"/>
      <c r="E39" s="10"/>
      <c r="F39" s="10"/>
      <c r="G39" s="10"/>
      <c r="H39" s="45"/>
      <c r="I39" s="45"/>
      <c r="J39" s="45"/>
    </row>
    <row r="40" spans="1:10" ht="15" x14ac:dyDescent="0.2">
      <c r="A40" s="51"/>
      <c r="B40" s="45"/>
      <c r="C40" s="45"/>
      <c r="D40" s="10"/>
      <c r="E40" s="10"/>
      <c r="F40" s="10"/>
      <c r="G40" s="10"/>
      <c r="H40" s="45"/>
      <c r="I40" s="45"/>
      <c r="J40" s="45"/>
    </row>
    <row r="41" spans="1:10" x14ac:dyDescent="0.2">
      <c r="A41" s="6"/>
      <c r="B41" s="6"/>
      <c r="C41" s="6"/>
      <c r="D41" s="64"/>
      <c r="E41" s="64"/>
      <c r="F41" s="64"/>
      <c r="G41" s="64"/>
      <c r="H41" s="6"/>
      <c r="I41" s="58"/>
      <c r="J41" s="58"/>
    </row>
    <row r="42" spans="1:10" ht="15" x14ac:dyDescent="0.2">
      <c r="A42" s="6"/>
      <c r="B42" s="55"/>
      <c r="C42" s="55"/>
      <c r="D42" s="74"/>
      <c r="E42" s="6"/>
      <c r="F42" s="6"/>
      <c r="G42" s="6"/>
      <c r="H42" s="58"/>
      <c r="I42" s="58"/>
      <c r="J42" s="58"/>
    </row>
    <row r="43" spans="1:10" x14ac:dyDescent="0.2">
      <c r="A43" s="6"/>
      <c r="B43" s="55"/>
      <c r="C43" s="55"/>
      <c r="D43" s="6"/>
      <c r="E43" s="6"/>
      <c r="F43" s="6"/>
      <c r="G43" s="6"/>
      <c r="H43" s="58"/>
      <c r="I43" s="58"/>
      <c r="J43" s="58"/>
    </row>
    <row r="44" spans="1:10" x14ac:dyDescent="0.2">
      <c r="A44" s="6"/>
      <c r="B44" s="55"/>
      <c r="C44" s="55"/>
      <c r="D44" s="6"/>
      <c r="E44" s="6"/>
      <c r="F44" s="6"/>
      <c r="G44" s="6"/>
      <c r="H44" s="58"/>
      <c r="I44" s="58"/>
      <c r="J44" s="58"/>
    </row>
    <row r="45" spans="1:10" x14ac:dyDescent="0.2">
      <c r="A45" s="6"/>
      <c r="B45" s="55"/>
      <c r="C45" s="55"/>
      <c r="D45" s="6"/>
      <c r="E45" s="6"/>
      <c r="F45" s="6"/>
      <c r="G45" s="6"/>
      <c r="H45" s="58"/>
      <c r="I45" s="58"/>
      <c r="J45" s="58"/>
    </row>
    <row r="46" spans="1:10" x14ac:dyDescent="0.2">
      <c r="A46" s="6"/>
      <c r="B46" s="55"/>
      <c r="C46" s="55"/>
      <c r="D46" s="6"/>
      <c r="E46" s="6"/>
      <c r="F46" s="6"/>
      <c r="G46" s="6"/>
      <c r="H46" s="58"/>
      <c r="I46" s="58"/>
      <c r="J46" s="58"/>
    </row>
    <row r="47" spans="1:10" x14ac:dyDescent="0.2">
      <c r="A47" s="6"/>
      <c r="B47" s="55"/>
      <c r="C47" s="55"/>
      <c r="D47" s="6"/>
      <c r="E47" s="6"/>
      <c r="F47" s="6"/>
      <c r="G47" s="6"/>
      <c r="H47" s="58"/>
      <c r="I47" s="58"/>
      <c r="J47" s="58"/>
    </row>
    <row r="48" spans="1:10" x14ac:dyDescent="0.2">
      <c r="A48" s="6"/>
      <c r="B48" s="55"/>
      <c r="C48" s="55"/>
      <c r="D48" s="6"/>
      <c r="E48" s="6"/>
      <c r="F48" s="6"/>
      <c r="G48" s="6"/>
      <c r="H48" s="58"/>
      <c r="I48" s="58"/>
      <c r="J48" s="58"/>
    </row>
    <row r="49" spans="1:10" x14ac:dyDescent="0.2">
      <c r="A49" s="6"/>
      <c r="B49" s="55"/>
      <c r="C49" s="55"/>
      <c r="D49" s="6"/>
      <c r="E49" s="6"/>
      <c r="F49" s="6"/>
      <c r="G49" s="6"/>
      <c r="H49" s="58"/>
      <c r="I49" s="58"/>
      <c r="J49" s="58"/>
    </row>
    <row r="50" spans="1:10" x14ac:dyDescent="0.2">
      <c r="A50" s="6"/>
      <c r="B50" s="55"/>
      <c r="C50" s="55"/>
      <c r="D50" s="6"/>
      <c r="E50" s="6"/>
      <c r="F50" s="6"/>
      <c r="G50" s="6"/>
      <c r="H50" s="58"/>
      <c r="I50" s="58"/>
      <c r="J50" s="58"/>
    </row>
    <row r="51" spans="1:10" x14ac:dyDescent="0.2">
      <c r="A51" s="6"/>
      <c r="B51" s="55"/>
      <c r="C51" s="55"/>
      <c r="D51" s="6"/>
      <c r="E51" s="6"/>
      <c r="F51" s="6"/>
      <c r="G51" s="6"/>
      <c r="H51" s="58"/>
      <c r="I51" s="58"/>
      <c r="J51" s="58"/>
    </row>
    <row r="52" spans="1:10" x14ac:dyDescent="0.2">
      <c r="A52" s="6"/>
      <c r="B52" s="55"/>
      <c r="C52" s="55"/>
      <c r="D52" s="6"/>
      <c r="E52" s="6"/>
      <c r="F52" s="6"/>
      <c r="G52" s="6"/>
      <c r="H52" s="58"/>
      <c r="I52" s="58"/>
      <c r="J52" s="58"/>
    </row>
    <row r="53" spans="1:10" x14ac:dyDescent="0.2">
      <c r="A53" s="6"/>
      <c r="B53" s="55"/>
      <c r="C53" s="55"/>
      <c r="D53" s="6"/>
      <c r="E53" s="6"/>
      <c r="F53" s="6"/>
      <c r="G53" s="6"/>
      <c r="H53" s="58"/>
      <c r="I53" s="58"/>
      <c r="J53" s="58"/>
    </row>
    <row r="54" spans="1:10" x14ac:dyDescent="0.2">
      <c r="A54" s="6"/>
      <c r="B54" s="55"/>
      <c r="C54" s="55"/>
      <c r="D54" s="6"/>
      <c r="E54" s="6"/>
      <c r="F54" s="6"/>
      <c r="G54" s="6"/>
      <c r="H54" s="58"/>
      <c r="I54" s="58"/>
      <c r="J54" s="58"/>
    </row>
    <row r="55" spans="1:10" x14ac:dyDescent="0.2">
      <c r="A55" s="6"/>
      <c r="B55" s="55"/>
      <c r="C55" s="55"/>
      <c r="D55" s="6"/>
      <c r="E55" s="6"/>
      <c r="F55" s="6"/>
      <c r="G55" s="6"/>
      <c r="H55" s="58"/>
      <c r="I55" s="58"/>
      <c r="J55" s="58"/>
    </row>
    <row r="56" spans="1:10" x14ac:dyDescent="0.2">
      <c r="A56" s="6"/>
      <c r="B56" s="55"/>
      <c r="C56" s="55"/>
      <c r="D56" s="6"/>
      <c r="E56" s="6"/>
      <c r="F56" s="6"/>
      <c r="G56" s="6"/>
      <c r="H56" s="58"/>
      <c r="I56" s="58"/>
      <c r="J56" s="58"/>
    </row>
    <row r="57" spans="1:10" x14ac:dyDescent="0.2">
      <c r="A57" s="6"/>
      <c r="B57" s="55"/>
      <c r="C57" s="55"/>
      <c r="D57" s="6"/>
      <c r="E57" s="6"/>
      <c r="F57" s="6"/>
      <c r="G57" s="6"/>
      <c r="H57" s="58"/>
      <c r="I57" s="58"/>
      <c r="J57" s="58"/>
    </row>
    <row r="58" spans="1:10" x14ac:dyDescent="0.2">
      <c r="A58" s="6"/>
      <c r="B58" s="55"/>
      <c r="C58" s="55"/>
      <c r="D58" s="6"/>
      <c r="E58" s="6"/>
      <c r="F58" s="6"/>
      <c r="G58" s="6"/>
      <c r="H58" s="58"/>
      <c r="I58" s="58"/>
      <c r="J58" s="58"/>
    </row>
    <row r="59" spans="1:10" x14ac:dyDescent="0.2">
      <c r="A59" s="6"/>
      <c r="B59" s="55"/>
      <c r="C59" s="55"/>
      <c r="D59" s="6"/>
      <c r="E59" s="6"/>
      <c r="F59" s="6"/>
      <c r="G59" s="6"/>
      <c r="H59" s="58"/>
      <c r="I59" s="58"/>
      <c r="J59" s="58"/>
    </row>
    <row r="60" spans="1:10" x14ac:dyDescent="0.2">
      <c r="A60" s="6"/>
      <c r="B60" s="55"/>
      <c r="C60" s="55"/>
      <c r="D60" s="6"/>
      <c r="E60" s="6"/>
      <c r="F60" s="6"/>
      <c r="G60" s="6"/>
      <c r="H60" s="58"/>
      <c r="I60" s="58"/>
      <c r="J60" s="58"/>
    </row>
    <row r="61" spans="1:10" x14ac:dyDescent="0.2">
      <c r="A61" s="6"/>
      <c r="B61" s="55"/>
      <c r="C61" s="55"/>
      <c r="D61" s="6"/>
      <c r="E61" s="6"/>
      <c r="F61" s="6"/>
      <c r="G61" s="6"/>
      <c r="H61" s="58"/>
      <c r="I61" s="58"/>
      <c r="J61" s="58"/>
    </row>
    <row r="62" spans="1:10" x14ac:dyDescent="0.2">
      <c r="A62" s="6"/>
      <c r="B62" s="55"/>
      <c r="C62" s="55"/>
      <c r="D62" s="6"/>
      <c r="E62" s="6"/>
      <c r="F62" s="6"/>
      <c r="G62" s="6"/>
      <c r="H62" s="58"/>
      <c r="I62" s="58"/>
      <c r="J62" s="58"/>
    </row>
    <row r="63" spans="1:10" x14ac:dyDescent="0.2">
      <c r="A63" s="6"/>
      <c r="B63" s="55"/>
      <c r="C63" s="55"/>
      <c r="D63" s="6"/>
      <c r="E63" s="6"/>
      <c r="F63" s="6"/>
      <c r="G63" s="6"/>
      <c r="H63" s="58"/>
      <c r="I63" s="58"/>
      <c r="J63" s="58"/>
    </row>
    <row r="64" spans="1:10" x14ac:dyDescent="0.2">
      <c r="A64" s="6"/>
      <c r="B64" s="55"/>
      <c r="C64" s="55"/>
      <c r="D64" s="6"/>
      <c r="E64" s="6"/>
      <c r="F64" s="6"/>
      <c r="G64" s="6"/>
      <c r="H64" s="58"/>
      <c r="I64" s="58"/>
      <c r="J64" s="58"/>
    </row>
    <row r="65" spans="1:10" x14ac:dyDescent="0.2">
      <c r="A65" s="6"/>
      <c r="B65" s="55"/>
      <c r="C65" s="55"/>
      <c r="D65" s="6"/>
      <c r="E65" s="6"/>
      <c r="F65" s="6"/>
      <c r="G65" s="6"/>
      <c r="H65" s="58"/>
      <c r="I65" s="58"/>
      <c r="J65" s="58"/>
    </row>
    <row r="66" spans="1:10" x14ac:dyDescent="0.2">
      <c r="A66" s="6"/>
      <c r="B66" s="55"/>
      <c r="C66" s="55"/>
      <c r="D66" s="6"/>
      <c r="E66" s="6"/>
      <c r="F66" s="6"/>
      <c r="G66" s="6"/>
      <c r="H66" s="58"/>
      <c r="I66" s="58"/>
      <c r="J66" s="58"/>
    </row>
    <row r="67" spans="1:10" x14ac:dyDescent="0.2">
      <c r="A67" s="6"/>
      <c r="B67" s="55"/>
      <c r="C67" s="55"/>
      <c r="D67" s="6"/>
      <c r="E67" s="6"/>
      <c r="F67" s="6"/>
      <c r="G67" s="6"/>
      <c r="H67" s="58"/>
      <c r="I67" s="58"/>
      <c r="J67" s="58"/>
    </row>
    <row r="68" spans="1:10" x14ac:dyDescent="0.2">
      <c r="A68" s="6"/>
      <c r="B68" s="55"/>
      <c r="C68" s="55"/>
      <c r="D68" s="6"/>
      <c r="E68" s="6"/>
      <c r="F68" s="6"/>
      <c r="G68" s="6"/>
      <c r="H68" s="58"/>
      <c r="I68" s="58"/>
      <c r="J68" s="58"/>
    </row>
    <row r="69" spans="1:10" x14ac:dyDescent="0.2">
      <c r="A69" s="6"/>
      <c r="B69" s="55"/>
      <c r="C69" s="55"/>
      <c r="D69" s="6"/>
      <c r="E69" s="6"/>
      <c r="F69" s="6"/>
      <c r="G69" s="6"/>
      <c r="H69" s="58"/>
      <c r="I69" s="58"/>
      <c r="J69" s="58"/>
    </row>
    <row r="70" spans="1:10" x14ac:dyDescent="0.2">
      <c r="A70" s="6"/>
      <c r="B70" s="55"/>
      <c r="C70" s="55"/>
      <c r="D70" s="6"/>
      <c r="E70" s="6"/>
      <c r="F70" s="6"/>
      <c r="G70" s="6"/>
      <c r="H70" s="58"/>
      <c r="I70" s="58"/>
      <c r="J70" s="58"/>
    </row>
    <row r="71" spans="1:10" x14ac:dyDescent="0.2">
      <c r="A71" s="6"/>
      <c r="B71" s="55"/>
      <c r="C71" s="55"/>
      <c r="D71" s="6"/>
      <c r="E71" s="6"/>
      <c r="F71" s="6"/>
      <c r="G71" s="6"/>
      <c r="H71" s="58"/>
      <c r="I71" s="58"/>
      <c r="J71" s="58"/>
    </row>
  </sheetData>
  <autoFilter ref="A3:J63" xr:uid="{1DD60DA9-42F5-4FC8-918E-82E5B62AD402}">
    <sortState xmlns:xlrd2="http://schemas.microsoft.com/office/spreadsheetml/2017/richdata2" ref="A4:J63">
      <sortCondition ref="B3:B63"/>
    </sortState>
  </autoFilter>
  <mergeCells count="4">
    <mergeCell ref="A1:C1"/>
    <mergeCell ref="D1:G1"/>
    <mergeCell ref="H1:J1"/>
    <mergeCell ref="K1:K2"/>
  </mergeCells>
  <conditionalFormatting sqref="E4:G989">
    <cfRule type="cellIs" dxfId="2" priority="58" operator="equal">
      <formula>"C"</formula>
    </cfRule>
    <cfRule type="cellIs" dxfId="1" priority="59" operator="equal">
      <formula>"B"</formula>
    </cfRule>
    <cfRule type="cellIs" dxfId="0" priority="60" operator="equal">
      <formula>"A"</formula>
    </cfRule>
  </conditionalFormatting>
  <pageMargins left="0.7" right="0.7" top="0.75" bottom="0.75" header="0.3" footer="0.3"/>
  <pageSetup paperSize="9" scale="42"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iconSet" priority="99" id="{B1B2FAC4-D723-4EC8-8D8E-40178AFBE18F}">
            <x14:iconSet showValue="0" custom="1">
              <x14:cfvo type="percent">
                <xm:f>0</xm:f>
              </x14:cfvo>
              <x14:cfvo type="num">
                <xm:f>33</xm:f>
              </x14:cfvo>
              <x14:cfvo type="num">
                <xm:f>66</xm:f>
              </x14:cfvo>
              <x14:cfIcon iconSet="3TrafficLights1" iconId="0"/>
              <x14:cfIcon iconSet="3TrafficLights1" iconId="1"/>
              <x14:cfIcon iconSet="3TrafficLights1" iconId="2"/>
            </x14:iconSet>
          </x14:cfRule>
          <xm:sqref>D4:D989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234F6-028E-4B1A-9F86-8FF9AFA47136}">
  <dimension ref="A1:G79"/>
  <sheetViews>
    <sheetView tabSelected="1" zoomScale="90" zoomScaleNormal="90" workbookViewId="0">
      <selection activeCell="F19" sqref="F19"/>
    </sheetView>
  </sheetViews>
  <sheetFormatPr defaultRowHeight="14.25" x14ac:dyDescent="0.2"/>
  <cols>
    <col min="1" max="1" width="37" customWidth="1"/>
    <col min="2" max="2" width="19" customWidth="1"/>
    <col min="3" max="3" width="10.75" customWidth="1"/>
    <col min="4" max="4" width="10.875" customWidth="1"/>
    <col min="6" max="6" width="8.875" customWidth="1"/>
    <col min="7" max="7" width="9.375" customWidth="1"/>
  </cols>
  <sheetData>
    <row r="1" spans="1:7" ht="124.5" customHeight="1" x14ac:dyDescent="0.2">
      <c r="A1" s="118" t="s">
        <v>267</v>
      </c>
      <c r="B1" s="118"/>
      <c r="C1" s="118"/>
      <c r="D1" s="118"/>
      <c r="E1" s="118"/>
      <c r="F1" s="118"/>
    </row>
    <row r="2" spans="1:7" x14ac:dyDescent="0.2">
      <c r="A2" s="66"/>
      <c r="B2" s="66"/>
    </row>
    <row r="3" spans="1:7" ht="28.5" x14ac:dyDescent="0.2">
      <c r="A3" s="123" t="s">
        <v>193</v>
      </c>
      <c r="B3" s="68" t="s">
        <v>192</v>
      </c>
      <c r="D3" s="107"/>
    </row>
    <row r="4" spans="1:7" x14ac:dyDescent="0.2">
      <c r="A4" s="66"/>
    </row>
    <row r="5" spans="1:7" x14ac:dyDescent="0.2">
      <c r="A5" s="66" t="s">
        <v>194</v>
      </c>
      <c r="B5" s="68">
        <v>1</v>
      </c>
    </row>
    <row r="6" spans="1:7" x14ac:dyDescent="0.2">
      <c r="A6" s="66" t="s">
        <v>195</v>
      </c>
      <c r="B6" s="68">
        <v>6</v>
      </c>
    </row>
    <row r="7" spans="1:7" x14ac:dyDescent="0.2">
      <c r="A7" s="75" t="s">
        <v>196</v>
      </c>
      <c r="B7" s="68">
        <v>100</v>
      </c>
    </row>
    <row r="8" spans="1:7" ht="121.5" customHeight="1" x14ac:dyDescent="0.2">
      <c r="A8" s="117" t="s">
        <v>265</v>
      </c>
      <c r="B8" s="117"/>
      <c r="C8" s="117"/>
      <c r="D8" s="117"/>
      <c r="E8" s="117"/>
      <c r="F8" s="117"/>
      <c r="G8" s="66"/>
    </row>
    <row r="9" spans="1:7" ht="15" x14ac:dyDescent="0.25">
      <c r="A9" s="67" t="s">
        <v>197</v>
      </c>
    </row>
    <row r="10" spans="1:7" x14ac:dyDescent="0.2">
      <c r="A10" s="69" t="s">
        <v>198</v>
      </c>
      <c r="B10" s="3" t="s">
        <v>199</v>
      </c>
      <c r="C10" s="3"/>
    </row>
    <row r="11" spans="1:7" x14ac:dyDescent="0.2">
      <c r="A11" s="66" t="s">
        <v>200</v>
      </c>
      <c r="B11" s="8">
        <v>500</v>
      </c>
    </row>
    <row r="12" spans="1:7" x14ac:dyDescent="0.2">
      <c r="A12" s="75" t="s">
        <v>201</v>
      </c>
      <c r="B12" s="8">
        <v>10</v>
      </c>
    </row>
    <row r="13" spans="1:7" ht="15" x14ac:dyDescent="0.25">
      <c r="A13" s="66" t="s">
        <v>202</v>
      </c>
      <c r="B13" s="7">
        <f>B12*B7*$B$5</f>
        <v>1000</v>
      </c>
    </row>
    <row r="14" spans="1:7" ht="15" x14ac:dyDescent="0.25">
      <c r="A14" s="66" t="s">
        <v>203</v>
      </c>
      <c r="B14" s="7">
        <f>B12*B7*$B$6</f>
        <v>6000</v>
      </c>
    </row>
    <row r="15" spans="1:7" x14ac:dyDescent="0.2">
      <c r="A15" s="66" t="s">
        <v>204</v>
      </c>
      <c r="B15" s="8">
        <v>5000</v>
      </c>
    </row>
    <row r="16" spans="1:7" x14ac:dyDescent="0.2">
      <c r="A16" s="66"/>
    </row>
    <row r="17" spans="1:6" ht="15" x14ac:dyDescent="0.25">
      <c r="A17" s="67" t="s">
        <v>205</v>
      </c>
    </row>
    <row r="18" spans="1:6" x14ac:dyDescent="0.2">
      <c r="A18" s="69" t="s">
        <v>198</v>
      </c>
      <c r="B18" s="3" t="s">
        <v>206</v>
      </c>
      <c r="C18" s="3"/>
    </row>
    <row r="19" spans="1:6" x14ac:dyDescent="0.2">
      <c r="A19" s="66" t="s">
        <v>207</v>
      </c>
      <c r="B19" s="8">
        <v>50</v>
      </c>
    </row>
    <row r="20" spans="1:6" x14ac:dyDescent="0.2">
      <c r="A20" s="75" t="s">
        <v>208</v>
      </c>
      <c r="B20" s="8">
        <v>11</v>
      </c>
    </row>
    <row r="21" spans="1:6" ht="15" x14ac:dyDescent="0.25">
      <c r="A21" s="66" t="s">
        <v>202</v>
      </c>
      <c r="B21" s="7">
        <f>B20*B7*$B$5</f>
        <v>1100</v>
      </c>
    </row>
    <row r="22" spans="1:6" ht="15" x14ac:dyDescent="0.25">
      <c r="A22" s="66" t="s">
        <v>203</v>
      </c>
      <c r="B22" s="7">
        <f>B20*B7*$B$6</f>
        <v>6600</v>
      </c>
    </row>
    <row r="23" spans="1:6" x14ac:dyDescent="0.2">
      <c r="A23" s="66" t="s">
        <v>204</v>
      </c>
      <c r="B23" s="8">
        <v>1000</v>
      </c>
    </row>
    <row r="25" spans="1:6" ht="164.25" customHeight="1" x14ac:dyDescent="0.2">
      <c r="A25" s="118" t="s">
        <v>266</v>
      </c>
      <c r="B25" s="118"/>
      <c r="C25" s="118"/>
      <c r="D25" s="118"/>
      <c r="E25" s="118"/>
      <c r="F25" s="118"/>
    </row>
    <row r="58" spans="1:7" ht="15" x14ac:dyDescent="0.25">
      <c r="A58" t="s">
        <v>209</v>
      </c>
      <c r="B58" s="119" t="s">
        <v>210</v>
      </c>
      <c r="C58" s="119"/>
      <c r="D58" s="119" t="s">
        <v>211</v>
      </c>
      <c r="E58" s="119"/>
      <c r="F58" s="119" t="s">
        <v>212</v>
      </c>
      <c r="G58" s="119"/>
    </row>
    <row r="59" spans="1:7" x14ac:dyDescent="0.2">
      <c r="B59" t="s">
        <v>213</v>
      </c>
      <c r="C59" t="s">
        <v>215</v>
      </c>
      <c r="D59" t="s">
        <v>213</v>
      </c>
      <c r="E59" t="s">
        <v>215</v>
      </c>
      <c r="F59" s="4" t="s">
        <v>214</v>
      </c>
      <c r="G59" s="5" t="s">
        <v>215</v>
      </c>
    </row>
    <row r="60" spans="1:7" ht="29.25" x14ac:dyDescent="0.25">
      <c r="A60">
        <v>1</v>
      </c>
      <c r="B60" s="7">
        <f t="shared" ref="B60:B79" si="0">$B$11+B$13*A60</f>
        <v>1500</v>
      </c>
      <c r="C60" s="7">
        <f t="shared" ref="C60:C79" si="1">$B$15+A60*$B$14</f>
        <v>11000</v>
      </c>
      <c r="D60" s="7">
        <f t="shared" ref="D60:D79" si="2">$B$19+B$21*A60</f>
        <v>1150</v>
      </c>
      <c r="E60" s="7">
        <f t="shared" ref="E60:E79" si="3">$B$23+A60*$B$22</f>
        <v>7600</v>
      </c>
      <c r="F60" s="70" t="str">
        <f t="shared" ref="F60:F79" si="4">IF(B60&lt;=D60,"Ny bäst","Återbruk bäst")</f>
        <v>Återbruk bäst</v>
      </c>
      <c r="G60" s="71" t="str">
        <f t="shared" ref="G60:G79" si="5">IF(C60&lt;=E60,"Ny bäst","Återbruk bäst")</f>
        <v>Återbruk bäst</v>
      </c>
    </row>
    <row r="61" spans="1:7" ht="29.25" x14ac:dyDescent="0.25">
      <c r="A61">
        <v>2</v>
      </c>
      <c r="B61" s="7">
        <f t="shared" si="0"/>
        <v>2500</v>
      </c>
      <c r="C61" s="7">
        <f t="shared" si="1"/>
        <v>17000</v>
      </c>
      <c r="D61" s="7">
        <f t="shared" si="2"/>
        <v>2250</v>
      </c>
      <c r="E61" s="7">
        <f t="shared" si="3"/>
        <v>14200</v>
      </c>
      <c r="F61" s="70" t="str">
        <f t="shared" si="4"/>
        <v>Återbruk bäst</v>
      </c>
      <c r="G61" s="71" t="str">
        <f t="shared" si="5"/>
        <v>Återbruk bäst</v>
      </c>
    </row>
    <row r="62" spans="1:7" ht="29.25" x14ac:dyDescent="0.25">
      <c r="A62">
        <v>3</v>
      </c>
      <c r="B62" s="7">
        <f t="shared" si="0"/>
        <v>3500</v>
      </c>
      <c r="C62" s="7">
        <f t="shared" si="1"/>
        <v>23000</v>
      </c>
      <c r="D62" s="7">
        <f t="shared" si="2"/>
        <v>3350</v>
      </c>
      <c r="E62" s="7">
        <f t="shared" si="3"/>
        <v>20800</v>
      </c>
      <c r="F62" s="70" t="str">
        <f t="shared" si="4"/>
        <v>Återbruk bäst</v>
      </c>
      <c r="G62" s="71" t="str">
        <f t="shared" si="5"/>
        <v>Återbruk bäst</v>
      </c>
    </row>
    <row r="63" spans="1:7" ht="29.25" x14ac:dyDescent="0.25">
      <c r="A63">
        <v>4</v>
      </c>
      <c r="B63" s="7">
        <f t="shared" si="0"/>
        <v>4500</v>
      </c>
      <c r="C63" s="7">
        <f t="shared" si="1"/>
        <v>29000</v>
      </c>
      <c r="D63" s="7">
        <f t="shared" si="2"/>
        <v>4450</v>
      </c>
      <c r="E63" s="7">
        <f t="shared" si="3"/>
        <v>27400</v>
      </c>
      <c r="F63" s="70" t="str">
        <f t="shared" si="4"/>
        <v>Återbruk bäst</v>
      </c>
      <c r="G63" s="71" t="str">
        <f t="shared" si="5"/>
        <v>Återbruk bäst</v>
      </c>
    </row>
    <row r="64" spans="1:7" ht="29.25" x14ac:dyDescent="0.25">
      <c r="A64">
        <v>5</v>
      </c>
      <c r="B64" s="7">
        <f t="shared" si="0"/>
        <v>5500</v>
      </c>
      <c r="C64" s="7">
        <f t="shared" si="1"/>
        <v>35000</v>
      </c>
      <c r="D64" s="7">
        <f t="shared" si="2"/>
        <v>5550</v>
      </c>
      <c r="E64" s="7">
        <f t="shared" si="3"/>
        <v>34000</v>
      </c>
      <c r="F64" s="70" t="str">
        <f t="shared" si="4"/>
        <v>Ny bäst</v>
      </c>
      <c r="G64" s="71" t="str">
        <f t="shared" si="5"/>
        <v>Återbruk bäst</v>
      </c>
    </row>
    <row r="65" spans="1:7" ht="29.25" x14ac:dyDescent="0.25">
      <c r="A65">
        <v>6</v>
      </c>
      <c r="B65" s="7">
        <f t="shared" si="0"/>
        <v>6500</v>
      </c>
      <c r="C65" s="7">
        <f t="shared" si="1"/>
        <v>41000</v>
      </c>
      <c r="D65" s="7">
        <f t="shared" si="2"/>
        <v>6650</v>
      </c>
      <c r="E65" s="7">
        <f t="shared" si="3"/>
        <v>40600</v>
      </c>
      <c r="F65" s="70" t="str">
        <f t="shared" si="4"/>
        <v>Ny bäst</v>
      </c>
      <c r="G65" s="71" t="str">
        <f t="shared" si="5"/>
        <v>Återbruk bäst</v>
      </c>
    </row>
    <row r="66" spans="1:7" ht="15" x14ac:dyDescent="0.25">
      <c r="A66">
        <v>7</v>
      </c>
      <c r="B66" s="7">
        <f t="shared" si="0"/>
        <v>7500</v>
      </c>
      <c r="C66" s="7">
        <f t="shared" si="1"/>
        <v>47000</v>
      </c>
      <c r="D66" s="7">
        <f t="shared" si="2"/>
        <v>7750</v>
      </c>
      <c r="E66" s="7">
        <f t="shared" si="3"/>
        <v>47200</v>
      </c>
      <c r="F66" s="70" t="str">
        <f t="shared" si="4"/>
        <v>Ny bäst</v>
      </c>
      <c r="G66" s="71" t="str">
        <f t="shared" si="5"/>
        <v>Ny bäst</v>
      </c>
    </row>
    <row r="67" spans="1:7" ht="15" x14ac:dyDescent="0.25">
      <c r="A67">
        <v>8</v>
      </c>
      <c r="B67" s="7">
        <f t="shared" si="0"/>
        <v>8500</v>
      </c>
      <c r="C67" s="7">
        <f t="shared" si="1"/>
        <v>53000</v>
      </c>
      <c r="D67" s="7">
        <f t="shared" si="2"/>
        <v>8850</v>
      </c>
      <c r="E67" s="7">
        <f t="shared" si="3"/>
        <v>53800</v>
      </c>
      <c r="F67" s="70" t="str">
        <f t="shared" si="4"/>
        <v>Ny bäst</v>
      </c>
      <c r="G67" s="71" t="str">
        <f t="shared" si="5"/>
        <v>Ny bäst</v>
      </c>
    </row>
    <row r="68" spans="1:7" ht="15" x14ac:dyDescent="0.25">
      <c r="A68">
        <v>9</v>
      </c>
      <c r="B68" s="7">
        <f t="shared" si="0"/>
        <v>9500</v>
      </c>
      <c r="C68" s="7">
        <f t="shared" si="1"/>
        <v>59000</v>
      </c>
      <c r="D68" s="7">
        <f t="shared" si="2"/>
        <v>9950</v>
      </c>
      <c r="E68" s="7">
        <f t="shared" si="3"/>
        <v>60400</v>
      </c>
      <c r="F68" s="70" t="str">
        <f t="shared" si="4"/>
        <v>Ny bäst</v>
      </c>
      <c r="G68" s="71" t="str">
        <f t="shared" si="5"/>
        <v>Ny bäst</v>
      </c>
    </row>
    <row r="69" spans="1:7" ht="15" x14ac:dyDescent="0.25">
      <c r="A69">
        <v>10</v>
      </c>
      <c r="B69" s="7">
        <f t="shared" si="0"/>
        <v>10500</v>
      </c>
      <c r="C69" s="7">
        <f t="shared" si="1"/>
        <v>65000</v>
      </c>
      <c r="D69" s="7">
        <f t="shared" si="2"/>
        <v>11050</v>
      </c>
      <c r="E69" s="7">
        <f t="shared" si="3"/>
        <v>67000</v>
      </c>
      <c r="F69" s="70" t="str">
        <f t="shared" si="4"/>
        <v>Ny bäst</v>
      </c>
      <c r="G69" s="71" t="str">
        <f t="shared" si="5"/>
        <v>Ny bäst</v>
      </c>
    </row>
    <row r="70" spans="1:7" ht="15" x14ac:dyDescent="0.25">
      <c r="A70">
        <v>11</v>
      </c>
      <c r="B70" s="7">
        <f t="shared" si="0"/>
        <v>11500</v>
      </c>
      <c r="C70" s="7">
        <f t="shared" si="1"/>
        <v>71000</v>
      </c>
      <c r="D70" s="7">
        <f t="shared" si="2"/>
        <v>12150</v>
      </c>
      <c r="E70" s="7">
        <f t="shared" si="3"/>
        <v>73600</v>
      </c>
      <c r="F70" s="70" t="str">
        <f t="shared" si="4"/>
        <v>Ny bäst</v>
      </c>
      <c r="G70" s="71" t="str">
        <f t="shared" si="5"/>
        <v>Ny bäst</v>
      </c>
    </row>
    <row r="71" spans="1:7" ht="15" x14ac:dyDescent="0.25">
      <c r="A71">
        <v>12</v>
      </c>
      <c r="B71" s="7">
        <f t="shared" si="0"/>
        <v>12500</v>
      </c>
      <c r="C71" s="7">
        <f t="shared" si="1"/>
        <v>77000</v>
      </c>
      <c r="D71" s="7">
        <f t="shared" si="2"/>
        <v>13250</v>
      </c>
      <c r="E71" s="7">
        <f t="shared" si="3"/>
        <v>80200</v>
      </c>
      <c r="F71" s="70" t="str">
        <f t="shared" si="4"/>
        <v>Ny bäst</v>
      </c>
      <c r="G71" s="71" t="str">
        <f t="shared" si="5"/>
        <v>Ny bäst</v>
      </c>
    </row>
    <row r="72" spans="1:7" ht="15" x14ac:dyDescent="0.25">
      <c r="A72">
        <v>13</v>
      </c>
      <c r="B72" s="7">
        <f t="shared" si="0"/>
        <v>13500</v>
      </c>
      <c r="C72" s="7">
        <f t="shared" si="1"/>
        <v>83000</v>
      </c>
      <c r="D72" s="7">
        <f t="shared" si="2"/>
        <v>14350</v>
      </c>
      <c r="E72" s="7">
        <f t="shared" si="3"/>
        <v>86800</v>
      </c>
      <c r="F72" s="70" t="str">
        <f t="shared" si="4"/>
        <v>Ny bäst</v>
      </c>
      <c r="G72" s="71" t="str">
        <f t="shared" si="5"/>
        <v>Ny bäst</v>
      </c>
    </row>
    <row r="73" spans="1:7" ht="15" x14ac:dyDescent="0.25">
      <c r="A73">
        <v>14</v>
      </c>
      <c r="B73" s="7">
        <f t="shared" si="0"/>
        <v>14500</v>
      </c>
      <c r="C73" s="7">
        <f t="shared" si="1"/>
        <v>89000</v>
      </c>
      <c r="D73" s="7">
        <f t="shared" si="2"/>
        <v>15450</v>
      </c>
      <c r="E73" s="7">
        <f t="shared" si="3"/>
        <v>93400</v>
      </c>
      <c r="F73" s="70" t="str">
        <f t="shared" si="4"/>
        <v>Ny bäst</v>
      </c>
      <c r="G73" s="71" t="str">
        <f t="shared" si="5"/>
        <v>Ny bäst</v>
      </c>
    </row>
    <row r="74" spans="1:7" ht="15" x14ac:dyDescent="0.25">
      <c r="A74">
        <v>15</v>
      </c>
      <c r="B74" s="7">
        <f t="shared" si="0"/>
        <v>15500</v>
      </c>
      <c r="C74" s="7">
        <f t="shared" si="1"/>
        <v>95000</v>
      </c>
      <c r="D74" s="7">
        <f t="shared" si="2"/>
        <v>16550</v>
      </c>
      <c r="E74" s="7">
        <f t="shared" si="3"/>
        <v>100000</v>
      </c>
      <c r="F74" s="70" t="str">
        <f t="shared" si="4"/>
        <v>Ny bäst</v>
      </c>
      <c r="G74" s="71" t="str">
        <f t="shared" si="5"/>
        <v>Ny bäst</v>
      </c>
    </row>
    <row r="75" spans="1:7" ht="15" x14ac:dyDescent="0.25">
      <c r="A75">
        <v>16</v>
      </c>
      <c r="B75" s="7">
        <f t="shared" si="0"/>
        <v>16500</v>
      </c>
      <c r="C75" s="7">
        <f t="shared" si="1"/>
        <v>101000</v>
      </c>
      <c r="D75" s="7">
        <f t="shared" si="2"/>
        <v>17650</v>
      </c>
      <c r="E75" s="7">
        <f t="shared" si="3"/>
        <v>106600</v>
      </c>
      <c r="F75" s="70" t="str">
        <f t="shared" si="4"/>
        <v>Ny bäst</v>
      </c>
      <c r="G75" s="71" t="str">
        <f t="shared" si="5"/>
        <v>Ny bäst</v>
      </c>
    </row>
    <row r="76" spans="1:7" ht="15" x14ac:dyDescent="0.25">
      <c r="A76">
        <v>17</v>
      </c>
      <c r="B76" s="7">
        <f t="shared" si="0"/>
        <v>17500</v>
      </c>
      <c r="C76" s="7">
        <f t="shared" si="1"/>
        <v>107000</v>
      </c>
      <c r="D76" s="7">
        <f t="shared" si="2"/>
        <v>18750</v>
      </c>
      <c r="E76" s="7">
        <f t="shared" si="3"/>
        <v>113200</v>
      </c>
      <c r="F76" s="70" t="str">
        <f t="shared" si="4"/>
        <v>Ny bäst</v>
      </c>
      <c r="G76" s="71" t="str">
        <f t="shared" si="5"/>
        <v>Ny bäst</v>
      </c>
    </row>
    <row r="77" spans="1:7" ht="15" x14ac:dyDescent="0.25">
      <c r="A77">
        <v>18</v>
      </c>
      <c r="B77" s="7">
        <f t="shared" si="0"/>
        <v>18500</v>
      </c>
      <c r="C77" s="7">
        <f t="shared" si="1"/>
        <v>113000</v>
      </c>
      <c r="D77" s="7">
        <f t="shared" si="2"/>
        <v>19850</v>
      </c>
      <c r="E77" s="7">
        <f t="shared" si="3"/>
        <v>119800</v>
      </c>
      <c r="F77" s="70" t="str">
        <f t="shared" si="4"/>
        <v>Ny bäst</v>
      </c>
      <c r="G77" s="71" t="str">
        <f t="shared" si="5"/>
        <v>Ny bäst</v>
      </c>
    </row>
    <row r="78" spans="1:7" ht="15" x14ac:dyDescent="0.25">
      <c r="A78">
        <v>19</v>
      </c>
      <c r="B78" s="7">
        <f t="shared" si="0"/>
        <v>19500</v>
      </c>
      <c r="C78" s="7">
        <f t="shared" si="1"/>
        <v>119000</v>
      </c>
      <c r="D78" s="7">
        <f t="shared" si="2"/>
        <v>20950</v>
      </c>
      <c r="E78" s="7">
        <f t="shared" si="3"/>
        <v>126400</v>
      </c>
      <c r="F78" s="70" t="str">
        <f t="shared" si="4"/>
        <v>Ny bäst</v>
      </c>
      <c r="G78" s="71" t="str">
        <f t="shared" si="5"/>
        <v>Ny bäst</v>
      </c>
    </row>
    <row r="79" spans="1:7" ht="15" x14ac:dyDescent="0.25">
      <c r="A79">
        <v>20</v>
      </c>
      <c r="B79" s="7">
        <f t="shared" si="0"/>
        <v>20500</v>
      </c>
      <c r="C79" s="7">
        <f t="shared" si="1"/>
        <v>125000</v>
      </c>
      <c r="D79" s="7">
        <f t="shared" si="2"/>
        <v>22050</v>
      </c>
      <c r="E79" s="7">
        <f t="shared" si="3"/>
        <v>133000</v>
      </c>
      <c r="F79" s="72" t="str">
        <f t="shared" si="4"/>
        <v>Ny bäst</v>
      </c>
      <c r="G79" s="73" t="str">
        <f t="shared" si="5"/>
        <v>Ny bäst</v>
      </c>
    </row>
  </sheetData>
  <mergeCells count="6">
    <mergeCell ref="A8:F8"/>
    <mergeCell ref="A1:F1"/>
    <mergeCell ref="A25:F25"/>
    <mergeCell ref="B58:C58"/>
    <mergeCell ref="D58:E58"/>
    <mergeCell ref="F58:G58"/>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95CFF0BF8C8CC418D2AA4D15856F974" ma:contentTypeVersion="13" ma:contentTypeDescription="Skapa ett nytt dokument." ma:contentTypeScope="" ma:versionID="75ef020012263bd7f398ab276f9ee915">
  <xsd:schema xmlns:xsd="http://www.w3.org/2001/XMLSchema" xmlns:xs="http://www.w3.org/2001/XMLSchema" xmlns:p="http://schemas.microsoft.com/office/2006/metadata/properties" xmlns:ns2="6e17ee16-3ed1-4fb5-bea6-b90eed6dc0c0" xmlns:ns3="cca95002-7171-48ef-aa72-cdb57bde371e" targetNamespace="http://schemas.microsoft.com/office/2006/metadata/properties" ma:root="true" ma:fieldsID="19189740dba22b34c9e6926c27313b98" ns2:_="" ns3:_="">
    <xsd:import namespace="6e17ee16-3ed1-4fb5-bea6-b90eed6dc0c0"/>
    <xsd:import namespace="cca95002-7171-48ef-aa72-cdb57bde371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17ee16-3ed1-4fb5-bea6-b90eed6dc0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a95002-7171-48ef-aa72-cdb57bde371e" elementFormDefault="qualified">
    <xsd:import namespace="http://schemas.microsoft.com/office/2006/documentManagement/types"/>
    <xsd:import namespace="http://schemas.microsoft.com/office/infopath/2007/PartnerControls"/>
    <xsd:element name="SharedWithUsers" ma:index="13"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8B08BCF-E419-4F2F-86F3-66D882AEEE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17ee16-3ed1-4fb5-bea6-b90eed6dc0c0"/>
    <ds:schemaRef ds:uri="cca95002-7171-48ef-aa72-cdb57bde37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FC5A12-98FA-4480-B09D-4F9920604522}">
  <ds:schemaRefs>
    <ds:schemaRef ds:uri="http://schemas.microsoft.com/sharepoint/v3/contenttype/forms"/>
  </ds:schemaRefs>
</ds:datastoreItem>
</file>

<file path=customXml/itemProps3.xml><?xml version="1.0" encoding="utf-8"?>
<ds:datastoreItem xmlns:ds="http://schemas.openxmlformats.org/officeDocument/2006/customXml" ds:itemID="{79315043-7C03-4CA3-8924-A71CC6BA6090}">
  <ds:schemaRefs>
    <ds:schemaRef ds:uri="6e17ee16-3ed1-4fb5-bea6-b90eed6dc0c0"/>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cca95002-7171-48ef-aa72-cdb57bde371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 Förklaringar</vt:lpstr>
      <vt:lpstr>2. Byggprodukter</vt:lpstr>
      <vt:lpstr>3. Installationsprodukter</vt:lpstr>
      <vt:lpstr>Break-even för Installationer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Pär Andréasson</dc:creator>
  <cp:keywords/>
  <dc:description/>
  <cp:lastModifiedBy>Anton Zita</cp:lastModifiedBy>
  <cp:revision/>
  <dcterms:created xsi:type="dcterms:W3CDTF">2020-09-13T10:11:34Z</dcterms:created>
  <dcterms:modified xsi:type="dcterms:W3CDTF">2021-06-03T10:35:38Z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0x010100895CFF0BF8C8CC418D2AA4D15856F974</vt:lpwstr>
  </property>
</Properties>
</file>