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Företagsledning\Styrelsen 2019\2019-02-07\"/>
    </mc:Choice>
  </mc:AlternateContent>
  <bookViews>
    <workbookView xWindow="0" yWindow="0" windowWidth="30756" windowHeight="16152"/>
  </bookViews>
  <sheets>
    <sheet name="Blad1" sheetId="1" r:id="rId1"/>
  </sheets>
  <definedNames>
    <definedName name="_xlnm._FilterDatabase" localSheetId="0" hidden="1">Blad1!$A$4:$M$39</definedName>
    <definedName name="Z_ABEF2A83_910A_49A4_A3B1_7F3F86E1C0F9_.wvu.FilterData" localSheetId="0" hidden="1">Blad1!$A$4:$M$39</definedName>
  </definedNames>
  <calcPr calcId="171027"/>
  <customWorkbookViews>
    <customWorkbookView name="projektrapport" guid="{ABEF2A83-910A-49A4-A3B1-7F3F86E1C0F9}" maximized="1" xWindow="-9" yWindow="-9" windowWidth="2578" windowHeight="140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1" l="1"/>
  <c r="I19" i="1" s="1"/>
  <c r="H27" i="1" l="1"/>
  <c r="G36" i="1" l="1"/>
  <c r="F36" i="1"/>
  <c r="E36" i="1"/>
  <c r="D36" i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I27" i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6" i="1"/>
  <c r="I16" i="1" s="1"/>
  <c r="H17" i="1"/>
  <c r="I17" i="1" s="1"/>
  <c r="H15" i="1"/>
  <c r="I15" i="1" s="1"/>
  <c r="H14" i="1"/>
  <c r="I14" i="1" s="1"/>
  <c r="H13" i="1"/>
  <c r="I13" i="1" s="1"/>
  <c r="H9" i="1"/>
  <c r="I9" i="1" s="1"/>
  <c r="H12" i="1"/>
  <c r="I12" i="1" s="1"/>
  <c r="H5" i="1"/>
  <c r="I5" i="1" s="1"/>
  <c r="H6" i="1"/>
  <c r="I6" i="1" s="1"/>
  <c r="H10" i="1"/>
  <c r="I10" i="1" s="1"/>
  <c r="H8" i="1"/>
  <c r="I8" i="1" s="1"/>
  <c r="H11" i="1"/>
  <c r="I11" i="1" s="1"/>
  <c r="H18" i="1"/>
  <c r="I18" i="1" s="1"/>
  <c r="H7" i="1"/>
  <c r="H36" i="1" l="1"/>
  <c r="I36" i="1" s="1"/>
  <c r="I7" i="1"/>
</calcChain>
</file>

<file path=xl/sharedStrings.xml><?xml version="1.0" encoding="utf-8"?>
<sst xmlns="http://schemas.openxmlformats.org/spreadsheetml/2006/main" count="134" uniqueCount="102">
  <si>
    <t>Projektuppföljning per:</t>
  </si>
  <si>
    <t>Bostadsbolagskoncernen</t>
  </si>
  <si>
    <t>Projektnr</t>
  </si>
  <si>
    <t>Projektnamn</t>
  </si>
  <si>
    <t>Datum för styrelse-beslut</t>
  </si>
  <si>
    <t>Beslutad projektkostnad</t>
  </si>
  <si>
    <t>Beräknad slutkostnad, exkl index</t>
  </si>
  <si>
    <t>Tidigare rapporterad avvikelse*</t>
  </si>
  <si>
    <t>Ny 
avvikelse*</t>
  </si>
  <si>
    <t>Ackumulerad avvikelse*</t>
  </si>
  <si>
    <t xml:space="preserve">Avvikelse i procent* </t>
  </si>
  <si>
    <t>Prel färdigt</t>
  </si>
  <si>
    <t>Kommentar</t>
  </si>
  <si>
    <t>´027001</t>
  </si>
  <si>
    <t>Stambyte etapp 2, Äringsgatan/Eketrägatan</t>
  </si>
  <si>
    <t>Klart</t>
  </si>
  <si>
    <t>Avikelsen avser ökade tillvalskostnader i projektet.</t>
  </si>
  <si>
    <t>´015007</t>
  </si>
  <si>
    <t>På- och tillbyggnad av 18st nya lgh samt fönsterbyte, Svalebog. 41. Högsbo</t>
  </si>
  <si>
    <t>2020 Q2</t>
  </si>
  <si>
    <t>´047011</t>
  </si>
  <si>
    <t>Badrumsrenovering Tusenårs- och Veckogatan</t>
  </si>
  <si>
    <t>2019 Q2</t>
  </si>
  <si>
    <t>´017007</t>
  </si>
  <si>
    <t>Fasadupprustning Landalabergen, etapp 2</t>
  </si>
  <si>
    <t>Bra upphandling. Entreprenör försatt i konkurs. Ny entreprenör färdigställer.</t>
  </si>
  <si>
    <t>´017020</t>
  </si>
  <si>
    <t>Fasadupprustning Landalabergen, etapp 3</t>
  </si>
  <si>
    <t>Entreprenör försatt i konkurs. Vissa merkostnader när ny entreprenör färdigställer.</t>
  </si>
  <si>
    <t>´046003</t>
  </si>
  <si>
    <t>Badrumsrenovering Gregorianska gatan/Skottårsgatan (354 lgh)</t>
  </si>
  <si>
    <t>´012019</t>
  </si>
  <si>
    <t>Badrumsrenovering Landalagången etapp 1 och 2</t>
  </si>
  <si>
    <t>2021 Q3</t>
  </si>
  <si>
    <t>´028001</t>
  </si>
  <si>
    <t>Stambyte etapp 3, Inägog. 8, Byalagsg. 8,10,12,14 samt Eketräg.11</t>
  </si>
  <si>
    <t>2019 Q3</t>
  </si>
  <si>
    <t>´015027</t>
  </si>
  <si>
    <t>Badrumsombyggnad och stambyte Relägatan/Bildradiogatan</t>
  </si>
  <si>
    <t>´017009</t>
  </si>
  <si>
    <t>Fasadupprustning Dr Westrings gata 2, 5 och 9</t>
  </si>
  <si>
    <t>´018019</t>
  </si>
  <si>
    <t>Fasadupprustninga Landalabergen 31-34 Etapp 4</t>
  </si>
  <si>
    <t>´048008</t>
  </si>
  <si>
    <t>Installation FTX Veckogatan/Tusenårsgatan</t>
  </si>
  <si>
    <t>´015020</t>
  </si>
  <si>
    <t>Konvertering av lokaler till 18st nya lägenheheter, Majviken 3, Majorna</t>
  </si>
  <si>
    <t>2019 Q4</t>
  </si>
  <si>
    <t>´048009</t>
  </si>
  <si>
    <t>Fönsterbyte Träkilsgatan etapp 2</t>
  </si>
  <si>
    <t xml:space="preserve">Summa </t>
  </si>
  <si>
    <t>*Avvikelse med positivt tecken innebär lägre slutkostnad än vid beslutstillfället</t>
  </si>
  <si>
    <t>Avvikelser på +/- 5 % kommenteras</t>
  </si>
  <si>
    <t>Understrykna projekt avser upphandlade projekt.</t>
  </si>
  <si>
    <t>Badrum,stambyte S.Dragspelsg. 41</t>
  </si>
  <si>
    <t>015058</t>
  </si>
  <si>
    <t>Badrum,stambyte S.Dragspelsg. 43</t>
  </si>
  <si>
    <t>Badrum,stambyte S.Dragspelsg. 37</t>
  </si>
  <si>
    <t>015056</t>
  </si>
  <si>
    <t>Badrum,stambyte S.Dragspelsg. 20</t>
  </si>
  <si>
    <t>015051</t>
  </si>
  <si>
    <t>Badrum,stambyte S.Dragspelsg. 22</t>
  </si>
  <si>
    <t>BB</t>
  </si>
  <si>
    <t>Styrelse</t>
  </si>
  <si>
    <t>Badrum,stambyte S.Dragspelsg. 24</t>
  </si>
  <si>
    <t>015052</t>
  </si>
  <si>
    <t>015053</t>
  </si>
  <si>
    <t>Badrum,stambyte S.Dragspelsg. 26</t>
  </si>
  <si>
    <t>015054</t>
  </si>
  <si>
    <t>Badrum,stambyte S.Dragspelsg. 28</t>
  </si>
  <si>
    <t>015055</t>
  </si>
  <si>
    <t>2019Q2</t>
  </si>
  <si>
    <t>Badrum,stambyte Etapp 1o2 Landala</t>
  </si>
  <si>
    <t>2019Q4</t>
  </si>
  <si>
    <t>018042</t>
  </si>
  <si>
    <t>Fasadupprustning Dr Westrings gata 3 o 7</t>
  </si>
  <si>
    <t>016026</t>
  </si>
  <si>
    <t>Fönsterbyte Träkilsgatan etapp 1</t>
  </si>
  <si>
    <t>047001</t>
  </si>
  <si>
    <t>Fasadupprustning Hvitfeldsgatan 3 o 5</t>
  </si>
  <si>
    <t>016006</t>
  </si>
  <si>
    <t>Betydande tillkommande kostnader på konstruktiva bärande delar avseende husstommen.</t>
  </si>
  <si>
    <t>Konvertering lokaler Majviken 3</t>
  </si>
  <si>
    <t>2020Q2</t>
  </si>
  <si>
    <t>015020</t>
  </si>
  <si>
    <t>018012</t>
  </si>
  <si>
    <t>Konv.vindar till lgh. Kv Generalen</t>
  </si>
  <si>
    <t>2021Q4</t>
  </si>
  <si>
    <t>Fasadupprustning etapp 3 Kyrkbyn</t>
  </si>
  <si>
    <t>2020Q3</t>
  </si>
  <si>
    <t>028015</t>
  </si>
  <si>
    <t>Högt kostnad- omtag i projektet. Nytt förfrågningsunderlag under framtagande. Hemställan reviderad.</t>
  </si>
  <si>
    <t>Fasadupprustning C-huset Kyrkbytorget</t>
  </si>
  <si>
    <t>027009</t>
  </si>
  <si>
    <t>Badrumsrenov. Bredfjällsg. 24-36 (pilot)</t>
  </si>
  <si>
    <t>047204</t>
  </si>
  <si>
    <t xml:space="preserve">50% av avvikelsen avser asbetssanering </t>
  </si>
  <si>
    <t>015059</t>
  </si>
  <si>
    <t>Anbud något högre än kalkyl, asbetssanering och ökade tillval är orsak till avvikelsen.</t>
  </si>
  <si>
    <r>
      <t xml:space="preserve">Högt kostnad- omtag i projektet. Nytt förfrågningsunderlag under framtagande. Upphandling pågår. </t>
    </r>
    <r>
      <rPr>
        <sz val="8"/>
        <color rgb="FFFF0000"/>
        <rFont val="Calibri"/>
        <family val="2"/>
        <scheme val="minor"/>
      </rPr>
      <t>Hemställan reviderad projektet 012019 utgår och ersätts med projektnr: 018042 nedan.</t>
    </r>
  </si>
  <si>
    <t>Styrelsehandling</t>
  </si>
  <si>
    <t xml:space="preserve">              Bilaga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</si>
</sst>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r_-;\-* #,##0.00\ _k_r_-;_-* &quot;-&quot;??\ _k_r_-;_-@_-"/>
    <numFmt numFmtId="164" formatCode="_-* #,##0\ _k_r_-;\-* #,##0\ _k_r_-;_-* &quot;-&quot;??\ _k_r_-;_-@_-"/>
    <numFmt numFmtId="165" formatCode="0.0%"/>
    <numFmt numFmtId="166" formatCode="[$-41D]mmmm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Fill="1"/>
    <xf numFmtId="14" fontId="4" fillId="3" borderId="0" xfId="0" applyNumberFormat="1" applyFont="1" applyFill="1" applyProtection="1">
      <protection locked="0"/>
    </xf>
    <xf numFmtId="0" fontId="5" fillId="2" borderId="0" xfId="0" applyFont="1" applyFill="1"/>
    <xf numFmtId="0" fontId="6" fillId="2" borderId="0" xfId="0" applyFont="1" applyFill="1"/>
    <xf numFmtId="0" fontId="7" fillId="0" borderId="0" xfId="0" applyFont="1"/>
    <xf numFmtId="164" fontId="8" fillId="2" borderId="0" xfId="1" applyNumberFormat="1" applyFont="1" applyFill="1"/>
    <xf numFmtId="0" fontId="8" fillId="2" borderId="0" xfId="0" applyFont="1" applyFill="1"/>
    <xf numFmtId="0" fontId="7" fillId="2" borderId="0" xfId="0" applyFont="1" applyFill="1"/>
    <xf numFmtId="0" fontId="7" fillId="0" borderId="0" xfId="0" applyFont="1" applyFill="1"/>
    <xf numFmtId="0" fontId="9" fillId="4" borderId="1" xfId="0" applyFont="1" applyFill="1" applyBorder="1"/>
    <xf numFmtId="164" fontId="9" fillId="4" borderId="1" xfId="1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164" fontId="9" fillId="4" borderId="1" xfId="1" applyNumberFormat="1" applyFont="1" applyFill="1" applyBorder="1" applyAlignment="1">
      <alignment horizontal="left" wrapText="1"/>
    </xf>
    <xf numFmtId="0" fontId="0" fillId="0" borderId="0" xfId="0" applyFont="1" applyFill="1"/>
    <xf numFmtId="0" fontId="10" fillId="0" borderId="2" xfId="0" applyFont="1" applyBorder="1" applyAlignment="1" applyProtection="1">
      <alignment vertical="top" wrapText="1"/>
      <protection locked="0"/>
    </xf>
    <xf numFmtId="0" fontId="11" fillId="0" borderId="2" xfId="0" applyFont="1" applyFill="1" applyBorder="1" applyAlignment="1" applyProtection="1">
      <alignment vertical="top" wrapText="1"/>
      <protection locked="0"/>
    </xf>
    <xf numFmtId="14" fontId="12" fillId="0" borderId="2" xfId="1" applyNumberFormat="1" applyFont="1" applyFill="1" applyBorder="1" applyAlignment="1" applyProtection="1">
      <alignment vertical="top" wrapText="1"/>
      <protection locked="0"/>
    </xf>
    <xf numFmtId="3" fontId="12" fillId="0" borderId="2" xfId="1" applyNumberFormat="1" applyFont="1" applyFill="1" applyBorder="1" applyAlignment="1" applyProtection="1">
      <alignment vertical="top" wrapText="1"/>
      <protection locked="0"/>
    </xf>
    <xf numFmtId="165" fontId="12" fillId="0" borderId="2" xfId="2" applyNumberFormat="1" applyFont="1" applyFill="1" applyBorder="1" applyAlignment="1" applyProtection="1">
      <alignment vertical="top" wrapText="1"/>
      <protection locked="0"/>
    </xf>
    <xf numFmtId="166" fontId="12" fillId="2" borderId="2" xfId="0" applyNumberFormat="1" applyFont="1" applyFill="1" applyBorder="1" applyAlignment="1" applyProtection="1">
      <alignment horizontal="left" vertical="top" wrapText="1"/>
      <protection locked="0"/>
    </xf>
    <xf numFmtId="0" fontId="12" fillId="0" borderId="2" xfId="0" applyFont="1" applyFill="1" applyBorder="1" applyAlignment="1" applyProtection="1">
      <alignment vertical="top" wrapText="1"/>
      <protection locked="0"/>
    </xf>
    <xf numFmtId="0" fontId="10" fillId="0" borderId="2" xfId="0" applyFont="1" applyFill="1" applyBorder="1" applyAlignment="1" applyProtection="1">
      <alignment vertical="top" wrapText="1"/>
      <protection locked="0"/>
    </xf>
    <xf numFmtId="14" fontId="10" fillId="0" borderId="0" xfId="0" applyNumberFormat="1" applyFont="1" applyFill="1" applyAlignment="1">
      <alignment vertical="top" wrapText="1"/>
    </xf>
    <xf numFmtId="0" fontId="10" fillId="0" borderId="0" xfId="0" applyFont="1" applyFill="1" applyAlignment="1">
      <alignment vertical="top" wrapText="1"/>
    </xf>
    <xf numFmtId="3" fontId="12" fillId="0" borderId="2" xfId="1" applyNumberFormat="1" applyFont="1" applyFill="1" applyBorder="1" applyAlignment="1" applyProtection="1">
      <alignment horizontal="left" vertical="top" wrapText="1"/>
      <protection locked="0"/>
    </xf>
    <xf numFmtId="0" fontId="11" fillId="4" borderId="0" xfId="0" applyFont="1" applyFill="1"/>
    <xf numFmtId="3" fontId="11" fillId="4" borderId="0" xfId="1" applyNumberFormat="1" applyFont="1" applyFill="1"/>
    <xf numFmtId="10" fontId="11" fillId="4" borderId="0" xfId="1" applyNumberFormat="1" applyFont="1" applyFill="1"/>
    <xf numFmtId="0" fontId="11" fillId="0" borderId="0" xfId="0" applyFont="1" applyFill="1"/>
    <xf numFmtId="0" fontId="0" fillId="0" borderId="0" xfId="0" applyFont="1"/>
    <xf numFmtId="0" fontId="13" fillId="0" borderId="0" xfId="0" applyFont="1" applyFill="1"/>
    <xf numFmtId="14" fontId="0" fillId="0" borderId="0" xfId="0" applyNumberFormat="1" applyFont="1"/>
    <xf numFmtId="0" fontId="12" fillId="0" borderId="2" xfId="0" quotePrefix="1" applyFont="1" applyFill="1" applyBorder="1" applyAlignment="1" applyProtection="1">
      <alignment vertical="top" wrapText="1"/>
      <protection locked="0"/>
    </xf>
    <xf numFmtId="164" fontId="9" fillId="4" borderId="0" xfId="1" applyNumberFormat="1" applyFont="1" applyFill="1" applyBorder="1" applyAlignment="1">
      <alignment horizontal="center" wrapText="1"/>
    </xf>
    <xf numFmtId="0" fontId="14" fillId="0" borderId="0" xfId="0" applyFont="1" applyFill="1" applyAlignment="1">
      <alignment vertical="top" wrapText="1"/>
    </xf>
    <xf numFmtId="14" fontId="0" fillId="0" borderId="0" xfId="0" applyNumberFormat="1" applyFont="1" applyFill="1"/>
  </cellXfs>
  <cellStyles count="3">
    <cellStyle name="Normal" xfId="0" builtinId="0"/>
    <cellStyle name="Procent" xfId="2" builtinId="5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zoomScaleNormal="100" workbookViewId="0">
      <selection activeCell="P7" sqref="P7"/>
    </sheetView>
  </sheetViews>
  <sheetFormatPr defaultColWidth="9.109375" defaultRowHeight="14.4" x14ac:dyDescent="0.3"/>
  <cols>
    <col min="1" max="1" width="8.44140625" style="34" customWidth="1"/>
    <col min="2" max="2" width="26.109375" style="34" bestFit="1" customWidth="1"/>
    <col min="3" max="3" width="12.44140625" style="34" customWidth="1"/>
    <col min="4" max="5" width="14.5546875" style="34" customWidth="1"/>
    <col min="6" max="6" width="9.88671875" style="34" customWidth="1"/>
    <col min="7" max="7" width="12" style="34" bestFit="1" customWidth="1"/>
    <col min="8" max="8" width="12.44140625" style="34" customWidth="1"/>
    <col min="9" max="9" width="9.88671875" style="34" customWidth="1"/>
    <col min="10" max="10" width="12" style="34" customWidth="1"/>
    <col min="11" max="11" width="53.44140625" style="18" customWidth="1"/>
    <col min="12" max="12" width="13.44140625" style="18" customWidth="1"/>
    <col min="13" max="16384" width="9.109375" style="18"/>
  </cols>
  <sheetData>
    <row r="1" spans="1:13" s="4" customFormat="1" ht="21" x14ac:dyDescent="0.4">
      <c r="A1" s="1" t="s">
        <v>0</v>
      </c>
      <c r="B1" s="2"/>
      <c r="C1" s="3"/>
      <c r="D1" s="3"/>
      <c r="E1" s="5">
        <v>43465</v>
      </c>
      <c r="F1" s="3"/>
      <c r="G1" s="3"/>
      <c r="H1" s="2"/>
      <c r="I1" s="6"/>
      <c r="K1" s="6"/>
      <c r="L1" s="18" t="s">
        <v>100</v>
      </c>
    </row>
    <row r="2" spans="1:13" s="12" customFormat="1" ht="15" customHeight="1" x14ac:dyDescent="0.3">
      <c r="A2" s="7" t="s">
        <v>1</v>
      </c>
      <c r="B2" s="8"/>
      <c r="C2" s="9"/>
      <c r="D2" s="9"/>
      <c r="E2" s="9"/>
      <c r="F2" s="9"/>
      <c r="G2" s="9"/>
      <c r="H2" s="9"/>
      <c r="I2" s="10"/>
      <c r="J2" s="10"/>
      <c r="K2" s="11"/>
      <c r="L2" s="40">
        <v>43503</v>
      </c>
    </row>
    <row r="3" spans="1:13" s="12" customFormat="1" ht="15" customHeight="1" x14ac:dyDescent="0.3">
      <c r="B3" s="8"/>
      <c r="C3" s="9"/>
      <c r="D3" s="9"/>
      <c r="E3" s="9"/>
      <c r="F3" s="9"/>
      <c r="G3" s="9"/>
      <c r="H3" s="9"/>
      <c r="I3" s="10"/>
      <c r="J3" s="10"/>
      <c r="K3" s="11"/>
      <c r="L3" s="18" t="s">
        <v>101</v>
      </c>
    </row>
    <row r="4" spans="1:13" ht="36.6" x14ac:dyDescent="0.3">
      <c r="A4" s="13" t="s">
        <v>2</v>
      </c>
      <c r="B4" s="13" t="s">
        <v>3</v>
      </c>
      <c r="C4" s="14" t="s">
        <v>4</v>
      </c>
      <c r="D4" s="14" t="s">
        <v>5</v>
      </c>
      <c r="E4" s="15" t="s">
        <v>6</v>
      </c>
      <c r="F4" s="15" t="s">
        <v>7</v>
      </c>
      <c r="G4" s="15" t="s">
        <v>8</v>
      </c>
      <c r="H4" s="14" t="s">
        <v>9</v>
      </c>
      <c r="I4" s="14" t="s">
        <v>10</v>
      </c>
      <c r="J4" s="16" t="s">
        <v>11</v>
      </c>
      <c r="K4" s="17" t="s">
        <v>12</v>
      </c>
      <c r="M4" s="38" t="s">
        <v>63</v>
      </c>
    </row>
    <row r="5" spans="1:13" s="28" customFormat="1" ht="30.6" x14ac:dyDescent="0.3">
      <c r="A5" s="25" t="s">
        <v>31</v>
      </c>
      <c r="B5" s="20" t="s">
        <v>32</v>
      </c>
      <c r="C5" s="21">
        <v>42475</v>
      </c>
      <c r="D5" s="22">
        <v>32091000</v>
      </c>
      <c r="E5" s="22">
        <v>32091000</v>
      </c>
      <c r="F5" s="22">
        <v>0</v>
      </c>
      <c r="G5" s="22"/>
      <c r="H5" s="22">
        <f>F5+G5</f>
        <v>0</v>
      </c>
      <c r="I5" s="23">
        <f>H5/D5</f>
        <v>0</v>
      </c>
      <c r="J5" s="22" t="s">
        <v>33</v>
      </c>
      <c r="K5" s="26" t="s">
        <v>99</v>
      </c>
      <c r="L5" s="27">
        <v>42870</v>
      </c>
      <c r="M5" s="39"/>
    </row>
    <row r="6" spans="1:13" s="28" customFormat="1" ht="26.25" customHeight="1" x14ac:dyDescent="0.3">
      <c r="A6" s="25" t="s">
        <v>29</v>
      </c>
      <c r="B6" s="20" t="s">
        <v>30</v>
      </c>
      <c r="C6" s="21">
        <v>42535</v>
      </c>
      <c r="D6" s="22">
        <v>70800000</v>
      </c>
      <c r="E6" s="22">
        <v>73142000</v>
      </c>
      <c r="F6" s="22">
        <v>0</v>
      </c>
      <c r="G6" s="22">
        <v>-2342000</v>
      </c>
      <c r="H6" s="22">
        <f>F6+G6</f>
        <v>-2342000</v>
      </c>
      <c r="I6" s="23">
        <f>H6/D6</f>
        <v>-3.3079096045197737E-2</v>
      </c>
      <c r="J6" s="22" t="s">
        <v>15</v>
      </c>
      <c r="K6" s="26"/>
    </row>
    <row r="7" spans="1:13" s="28" customFormat="1" ht="20.399999999999999" x14ac:dyDescent="0.3">
      <c r="A7" s="19" t="s">
        <v>13</v>
      </c>
      <c r="B7" s="20" t="s">
        <v>14</v>
      </c>
      <c r="C7" s="21">
        <v>42713</v>
      </c>
      <c r="D7" s="22">
        <v>52800000</v>
      </c>
      <c r="E7" s="22">
        <v>54790000</v>
      </c>
      <c r="F7" s="22">
        <v>0</v>
      </c>
      <c r="G7" s="22">
        <v>-1990000</v>
      </c>
      <c r="H7" s="22">
        <f>F7+G7</f>
        <v>-1990000</v>
      </c>
      <c r="I7" s="23">
        <f>H7/D7</f>
        <v>-3.7689393939393939E-2</v>
      </c>
      <c r="J7" s="24" t="s">
        <v>15</v>
      </c>
      <c r="K7" s="26" t="s">
        <v>16</v>
      </c>
      <c r="L7" s="27">
        <v>42713</v>
      </c>
    </row>
    <row r="8" spans="1:13" s="28" customFormat="1" ht="20.399999999999999" x14ac:dyDescent="0.3">
      <c r="A8" s="25" t="s">
        <v>23</v>
      </c>
      <c r="B8" s="20" t="s">
        <v>24</v>
      </c>
      <c r="C8" s="21">
        <v>42776</v>
      </c>
      <c r="D8" s="22">
        <v>32400000</v>
      </c>
      <c r="E8" s="22">
        <v>26400000</v>
      </c>
      <c r="F8" s="22">
        <v>6000000</v>
      </c>
      <c r="G8" s="22">
        <v>-300000</v>
      </c>
      <c r="H8" s="22">
        <f>F8+G8</f>
        <v>5700000</v>
      </c>
      <c r="I8" s="23">
        <f>H8/D8</f>
        <v>0.17592592592592593</v>
      </c>
      <c r="J8" s="29" t="s">
        <v>15</v>
      </c>
      <c r="K8" s="26" t="s">
        <v>25</v>
      </c>
    </row>
    <row r="9" spans="1:13" s="28" customFormat="1" ht="20.399999999999999" x14ac:dyDescent="0.3">
      <c r="A9" s="25" t="s">
        <v>37</v>
      </c>
      <c r="B9" s="20" t="s">
        <v>38</v>
      </c>
      <c r="C9" s="21">
        <v>42974</v>
      </c>
      <c r="D9" s="22">
        <v>50415000</v>
      </c>
      <c r="E9" s="22">
        <v>50415000</v>
      </c>
      <c r="F9" s="22">
        <v>0</v>
      </c>
      <c r="G9" s="22"/>
      <c r="H9" s="22">
        <f>F9+G9</f>
        <v>0</v>
      </c>
      <c r="I9" s="23">
        <f>H9/D9</f>
        <v>0</v>
      </c>
      <c r="J9" s="22" t="s">
        <v>22</v>
      </c>
      <c r="K9" s="26"/>
      <c r="L9" s="27">
        <v>42975</v>
      </c>
    </row>
    <row r="10" spans="1:13" s="28" customFormat="1" ht="20.399999999999999" x14ac:dyDescent="0.3">
      <c r="A10" s="25" t="s">
        <v>26</v>
      </c>
      <c r="B10" s="20" t="s">
        <v>27</v>
      </c>
      <c r="C10" s="21">
        <v>43010</v>
      </c>
      <c r="D10" s="22">
        <v>22619000</v>
      </c>
      <c r="E10" s="22">
        <v>22900000</v>
      </c>
      <c r="F10" s="22">
        <v>3700000</v>
      </c>
      <c r="G10" s="22">
        <v>-3700000</v>
      </c>
      <c r="H10" s="22">
        <f>F10+G10</f>
        <v>0</v>
      </c>
      <c r="I10" s="23">
        <f>H10/D10</f>
        <v>0</v>
      </c>
      <c r="J10" s="22" t="s">
        <v>15</v>
      </c>
      <c r="K10" s="26" t="s">
        <v>28</v>
      </c>
      <c r="L10" s="27">
        <v>43010</v>
      </c>
    </row>
    <row r="11" spans="1:13" s="28" customFormat="1" ht="20.399999999999999" x14ac:dyDescent="0.3">
      <c r="A11" s="25" t="s">
        <v>20</v>
      </c>
      <c r="B11" s="20" t="s">
        <v>21</v>
      </c>
      <c r="C11" s="21">
        <v>43084</v>
      </c>
      <c r="D11" s="22">
        <v>23750000</v>
      </c>
      <c r="E11" s="22">
        <v>23750000</v>
      </c>
      <c r="F11" s="22">
        <v>0</v>
      </c>
      <c r="G11" s="22"/>
      <c r="H11" s="22">
        <f>F11+G11</f>
        <v>0</v>
      </c>
      <c r="I11" s="23">
        <f>H11/D11</f>
        <v>0</v>
      </c>
      <c r="J11" s="24" t="s">
        <v>22</v>
      </c>
      <c r="K11" s="26"/>
    </row>
    <row r="12" spans="1:13" s="28" customFormat="1" ht="20.399999999999999" x14ac:dyDescent="0.3">
      <c r="A12" s="25" t="s">
        <v>34</v>
      </c>
      <c r="B12" s="20" t="s">
        <v>35</v>
      </c>
      <c r="C12" s="21">
        <v>43084</v>
      </c>
      <c r="D12" s="22">
        <v>75240000</v>
      </c>
      <c r="E12" s="22">
        <v>75240000</v>
      </c>
      <c r="F12" s="22">
        <v>0</v>
      </c>
      <c r="G12" s="22"/>
      <c r="H12" s="22">
        <f>F12+G12</f>
        <v>0</v>
      </c>
      <c r="I12" s="23">
        <f>H12/D12</f>
        <v>0</v>
      </c>
      <c r="J12" s="22" t="s">
        <v>36</v>
      </c>
      <c r="K12" s="26"/>
    </row>
    <row r="13" spans="1:13" s="28" customFormat="1" ht="20.399999999999999" x14ac:dyDescent="0.3">
      <c r="A13" s="25" t="s">
        <v>39</v>
      </c>
      <c r="B13" s="20" t="s">
        <v>40</v>
      </c>
      <c r="C13" s="21">
        <v>43084</v>
      </c>
      <c r="D13" s="22">
        <v>19990000</v>
      </c>
      <c r="E13" s="22">
        <v>19990000</v>
      </c>
      <c r="F13" s="22">
        <v>0</v>
      </c>
      <c r="G13" s="22">
        <v>0</v>
      </c>
      <c r="H13" s="22">
        <f>F13+G13</f>
        <v>0</v>
      </c>
      <c r="I13" s="23">
        <f>H13/D13</f>
        <v>0</v>
      </c>
      <c r="J13" s="22" t="s">
        <v>22</v>
      </c>
      <c r="K13" s="26" t="s">
        <v>25</v>
      </c>
    </row>
    <row r="14" spans="1:13" s="28" customFormat="1" ht="20.399999999999999" x14ac:dyDescent="0.3">
      <c r="A14" s="25" t="s">
        <v>41</v>
      </c>
      <c r="B14" s="20" t="s">
        <v>42</v>
      </c>
      <c r="C14" s="21">
        <v>43138</v>
      </c>
      <c r="D14" s="22">
        <v>24038000</v>
      </c>
      <c r="E14" s="22">
        <v>24038000</v>
      </c>
      <c r="F14" s="22">
        <v>0</v>
      </c>
      <c r="G14" s="22"/>
      <c r="H14" s="22">
        <f>F14+G14</f>
        <v>0</v>
      </c>
      <c r="I14" s="23">
        <f>H14/D14</f>
        <v>0</v>
      </c>
      <c r="J14" s="24" t="s">
        <v>22</v>
      </c>
      <c r="K14" s="26"/>
      <c r="L14" s="27">
        <v>43140</v>
      </c>
    </row>
    <row r="15" spans="1:13" s="28" customFormat="1" ht="20.399999999999999" x14ac:dyDescent="0.3">
      <c r="A15" s="25" t="s">
        <v>43</v>
      </c>
      <c r="B15" s="20" t="s">
        <v>44</v>
      </c>
      <c r="C15" s="21">
        <v>43138</v>
      </c>
      <c r="D15" s="22">
        <v>16104000</v>
      </c>
      <c r="E15" s="22">
        <v>16104000</v>
      </c>
      <c r="F15" s="22">
        <v>0</v>
      </c>
      <c r="G15" s="22"/>
      <c r="H15" s="22">
        <f>F15+G15</f>
        <v>0</v>
      </c>
      <c r="I15" s="23">
        <f>H15/D15</f>
        <v>0</v>
      </c>
      <c r="J15" s="24" t="s">
        <v>22</v>
      </c>
      <c r="K15" s="26"/>
      <c r="L15" s="27">
        <v>43140</v>
      </c>
    </row>
    <row r="16" spans="1:13" s="28" customFormat="1" ht="10.199999999999999" x14ac:dyDescent="0.3">
      <c r="A16" s="25" t="s">
        <v>48</v>
      </c>
      <c r="B16" s="20" t="s">
        <v>49</v>
      </c>
      <c r="C16" s="21">
        <v>43236</v>
      </c>
      <c r="D16" s="22">
        <v>18000000</v>
      </c>
      <c r="E16" s="22">
        <v>18000000</v>
      </c>
      <c r="F16" s="22">
        <v>0</v>
      </c>
      <c r="G16" s="22"/>
      <c r="H16" s="22">
        <f>F16+G16</f>
        <v>0</v>
      </c>
      <c r="I16" s="23">
        <f>H16/D16</f>
        <v>0</v>
      </c>
      <c r="J16" s="24" t="s">
        <v>22</v>
      </c>
      <c r="K16" s="26"/>
      <c r="L16" s="27">
        <v>43270</v>
      </c>
    </row>
    <row r="17" spans="1:13" s="28" customFormat="1" ht="20.399999999999999" customHeight="1" x14ac:dyDescent="0.3">
      <c r="A17" s="25" t="s">
        <v>45</v>
      </c>
      <c r="B17" s="20" t="s">
        <v>46</v>
      </c>
      <c r="C17" s="21">
        <v>43342</v>
      </c>
      <c r="D17" s="22">
        <v>22000000</v>
      </c>
      <c r="E17" s="22">
        <v>22000000</v>
      </c>
      <c r="F17" s="22">
        <v>0</v>
      </c>
      <c r="G17" s="22"/>
      <c r="H17" s="22">
        <f>F17+G17</f>
        <v>0</v>
      </c>
      <c r="I17" s="23">
        <f>H17/D17</f>
        <v>0</v>
      </c>
      <c r="J17" s="22" t="s">
        <v>47</v>
      </c>
      <c r="K17" s="26"/>
      <c r="L17" s="27">
        <v>43342</v>
      </c>
    </row>
    <row r="18" spans="1:13" s="28" customFormat="1" ht="20.399999999999999" customHeight="1" x14ac:dyDescent="0.3">
      <c r="A18" s="19" t="s">
        <v>17</v>
      </c>
      <c r="B18" s="20" t="s">
        <v>18</v>
      </c>
      <c r="C18" s="21"/>
      <c r="D18" s="22">
        <v>31000000</v>
      </c>
      <c r="E18" s="22">
        <v>31000000</v>
      </c>
      <c r="F18" s="22">
        <v>0</v>
      </c>
      <c r="G18" s="22"/>
      <c r="H18" s="22">
        <f>F18+G18</f>
        <v>0</v>
      </c>
      <c r="I18" s="23">
        <f>H18/D18</f>
        <v>0</v>
      </c>
      <c r="J18" s="24" t="s">
        <v>19</v>
      </c>
      <c r="K18" s="26" t="s">
        <v>91</v>
      </c>
      <c r="L18" s="27">
        <v>42713</v>
      </c>
    </row>
    <row r="19" spans="1:13" s="28" customFormat="1" ht="20.399999999999999" customHeight="1" x14ac:dyDescent="0.3">
      <c r="A19" s="37" t="s">
        <v>78</v>
      </c>
      <c r="B19" s="20" t="s">
        <v>77</v>
      </c>
      <c r="C19" s="21"/>
      <c r="D19" s="22">
        <v>13500000</v>
      </c>
      <c r="E19" s="22">
        <v>12908000</v>
      </c>
      <c r="F19" s="22"/>
      <c r="G19" s="22">
        <v>592000</v>
      </c>
      <c r="H19" s="22">
        <f>F19+G19</f>
        <v>592000</v>
      </c>
      <c r="I19" s="23">
        <f>H19/D19</f>
        <v>4.385185185185185E-2</v>
      </c>
      <c r="J19" s="22" t="s">
        <v>15</v>
      </c>
      <c r="K19" s="26"/>
      <c r="L19" s="27"/>
    </row>
    <row r="20" spans="1:13" s="28" customFormat="1" ht="20.399999999999999" customHeight="1" x14ac:dyDescent="0.3">
      <c r="A20" s="37" t="s">
        <v>55</v>
      </c>
      <c r="B20" s="20" t="s">
        <v>54</v>
      </c>
      <c r="C20" s="21"/>
      <c r="D20" s="22">
        <v>13391000</v>
      </c>
      <c r="E20" s="22">
        <v>14278000</v>
      </c>
      <c r="F20" s="22"/>
      <c r="G20" s="22">
        <v>-887000</v>
      </c>
      <c r="H20" s="22">
        <f>F20+G20</f>
        <v>-887000</v>
      </c>
      <c r="I20" s="23">
        <f>H20/D20</f>
        <v>-6.6238518407885888E-2</v>
      </c>
      <c r="J20" s="24" t="s">
        <v>15</v>
      </c>
      <c r="K20" s="26" t="s">
        <v>96</v>
      </c>
      <c r="M20" s="28" t="s">
        <v>62</v>
      </c>
    </row>
    <row r="21" spans="1:13" s="28" customFormat="1" ht="20.399999999999999" customHeight="1" x14ac:dyDescent="0.3">
      <c r="A21" s="37" t="s">
        <v>97</v>
      </c>
      <c r="B21" s="20" t="s">
        <v>56</v>
      </c>
      <c r="C21" s="21"/>
      <c r="D21" s="22">
        <v>14612000</v>
      </c>
      <c r="E21" s="22">
        <v>15848000</v>
      </c>
      <c r="F21" s="22"/>
      <c r="G21" s="22">
        <v>-1236000</v>
      </c>
      <c r="H21" s="22">
        <f>F21+G21</f>
        <v>-1236000</v>
      </c>
      <c r="I21" s="23">
        <f>H21/D21</f>
        <v>-8.458800985491377E-2</v>
      </c>
      <c r="J21" s="24" t="s">
        <v>15</v>
      </c>
      <c r="K21" s="26" t="s">
        <v>98</v>
      </c>
      <c r="M21" s="28" t="s">
        <v>62</v>
      </c>
    </row>
    <row r="22" spans="1:13" s="28" customFormat="1" ht="20.399999999999999" customHeight="1" x14ac:dyDescent="0.3">
      <c r="A22" s="37" t="s">
        <v>58</v>
      </c>
      <c r="B22" s="20" t="s">
        <v>57</v>
      </c>
      <c r="C22" s="21"/>
      <c r="D22" s="22">
        <v>14828000</v>
      </c>
      <c r="E22" s="22">
        <v>14470000</v>
      </c>
      <c r="F22" s="22"/>
      <c r="G22" s="22">
        <v>358000</v>
      </c>
      <c r="H22" s="22">
        <f>F22+G22</f>
        <v>358000</v>
      </c>
      <c r="I22" s="23">
        <f>H22/D22</f>
        <v>2.4143512274076073E-2</v>
      </c>
      <c r="J22" s="24" t="s">
        <v>15</v>
      </c>
      <c r="K22" s="26"/>
      <c r="M22" s="28" t="s">
        <v>62</v>
      </c>
    </row>
    <row r="23" spans="1:13" s="28" customFormat="1" ht="20.399999999999999" customHeight="1" x14ac:dyDescent="0.3">
      <c r="A23" s="37" t="s">
        <v>60</v>
      </c>
      <c r="B23" s="20" t="s">
        <v>59</v>
      </c>
      <c r="C23" s="21"/>
      <c r="D23" s="22">
        <v>12712000</v>
      </c>
      <c r="E23" s="22">
        <v>12840000</v>
      </c>
      <c r="F23" s="22"/>
      <c r="G23" s="22">
        <v>-128000</v>
      </c>
      <c r="H23" s="22">
        <f>F23+G23</f>
        <v>-128000</v>
      </c>
      <c r="I23" s="23">
        <f>H23/D23</f>
        <v>-1.0069225928256766E-2</v>
      </c>
      <c r="J23" s="24" t="s">
        <v>15</v>
      </c>
      <c r="K23" s="26"/>
      <c r="M23" s="28" t="s">
        <v>62</v>
      </c>
    </row>
    <row r="24" spans="1:13" s="28" customFormat="1" ht="20.399999999999999" customHeight="1" x14ac:dyDescent="0.3">
      <c r="A24" s="37" t="s">
        <v>65</v>
      </c>
      <c r="B24" s="20" t="s">
        <v>61</v>
      </c>
      <c r="C24" s="21"/>
      <c r="D24" s="22">
        <v>12712000</v>
      </c>
      <c r="E24" s="22">
        <v>12557000</v>
      </c>
      <c r="F24" s="22"/>
      <c r="G24" s="22">
        <v>155000</v>
      </c>
      <c r="H24" s="22">
        <f>F24+G24</f>
        <v>155000</v>
      </c>
      <c r="I24" s="23">
        <f>H24/D24</f>
        <v>1.2193203272498426E-2</v>
      </c>
      <c r="J24" s="24" t="s">
        <v>15</v>
      </c>
      <c r="K24" s="26"/>
      <c r="M24" s="28" t="s">
        <v>62</v>
      </c>
    </row>
    <row r="25" spans="1:13" s="28" customFormat="1" ht="20.399999999999999" customHeight="1" x14ac:dyDescent="0.3">
      <c r="A25" s="37" t="s">
        <v>66</v>
      </c>
      <c r="B25" s="20" t="s">
        <v>64</v>
      </c>
      <c r="C25" s="21"/>
      <c r="D25" s="22">
        <v>12712000</v>
      </c>
      <c r="E25" s="22">
        <v>12696000</v>
      </c>
      <c r="F25" s="22"/>
      <c r="G25" s="22">
        <v>16000</v>
      </c>
      <c r="H25" s="22">
        <f>F25+G25</f>
        <v>16000</v>
      </c>
      <c r="I25" s="23">
        <f>H25/D25</f>
        <v>1.2586532410320957E-3</v>
      </c>
      <c r="J25" s="24" t="s">
        <v>15</v>
      </c>
      <c r="K25" s="26"/>
      <c r="M25" s="28" t="s">
        <v>62</v>
      </c>
    </row>
    <row r="26" spans="1:13" s="28" customFormat="1" ht="20.399999999999999" customHeight="1" x14ac:dyDescent="0.3">
      <c r="A26" s="37" t="s">
        <v>68</v>
      </c>
      <c r="B26" s="20" t="s">
        <v>67</v>
      </c>
      <c r="C26" s="21"/>
      <c r="D26" s="22">
        <v>12712000</v>
      </c>
      <c r="E26" s="22">
        <v>12933000</v>
      </c>
      <c r="F26" s="22"/>
      <c r="G26" s="22">
        <v>-221000</v>
      </c>
      <c r="H26" s="22">
        <f>F26+G26</f>
        <v>-221000</v>
      </c>
      <c r="I26" s="23">
        <f>H26/D26</f>
        <v>-1.7385147891755822E-2</v>
      </c>
      <c r="J26" s="24" t="s">
        <v>15</v>
      </c>
      <c r="K26" s="26"/>
      <c r="M26" s="28" t="s">
        <v>62</v>
      </c>
    </row>
    <row r="27" spans="1:13" s="28" customFormat="1" ht="20.399999999999999" customHeight="1" x14ac:dyDescent="0.3">
      <c r="A27" s="37" t="s">
        <v>70</v>
      </c>
      <c r="B27" s="20" t="s">
        <v>69</v>
      </c>
      <c r="C27" s="21"/>
      <c r="D27" s="22">
        <v>12712000</v>
      </c>
      <c r="E27" s="22">
        <v>12712000</v>
      </c>
      <c r="F27" s="22"/>
      <c r="G27" s="22"/>
      <c r="H27" s="22">
        <f>F27+G27</f>
        <v>0</v>
      </c>
      <c r="I27" s="23">
        <f>H27/D27</f>
        <v>0</v>
      </c>
      <c r="J27" s="24" t="s">
        <v>71</v>
      </c>
      <c r="K27" s="26"/>
      <c r="M27" s="28" t="s">
        <v>62</v>
      </c>
    </row>
    <row r="28" spans="1:13" s="28" customFormat="1" ht="20.399999999999999" customHeight="1" x14ac:dyDescent="0.3">
      <c r="A28" s="37" t="s">
        <v>74</v>
      </c>
      <c r="B28" s="20" t="s">
        <v>72</v>
      </c>
      <c r="C28" s="21"/>
      <c r="D28" s="22">
        <v>46489000</v>
      </c>
      <c r="E28" s="22">
        <v>46489000</v>
      </c>
      <c r="F28" s="22"/>
      <c r="G28" s="22"/>
      <c r="H28" s="22">
        <f>F28+G28</f>
        <v>0</v>
      </c>
      <c r="I28" s="23">
        <f>H28/D28</f>
        <v>0</v>
      </c>
      <c r="J28" s="24" t="s">
        <v>73</v>
      </c>
      <c r="K28" s="26"/>
      <c r="M28" s="28" t="s">
        <v>62</v>
      </c>
    </row>
    <row r="29" spans="1:13" s="28" customFormat="1" ht="20.399999999999999" x14ac:dyDescent="0.3">
      <c r="A29" s="37" t="s">
        <v>76</v>
      </c>
      <c r="B29" s="20" t="s">
        <v>75</v>
      </c>
      <c r="C29" s="21"/>
      <c r="D29" s="22">
        <v>14990000</v>
      </c>
      <c r="E29" s="22">
        <v>15405000</v>
      </c>
      <c r="F29" s="22"/>
      <c r="G29" s="22">
        <v>-415000</v>
      </c>
      <c r="H29" s="22">
        <f>F29+G29</f>
        <v>-415000</v>
      </c>
      <c r="I29" s="23">
        <f>H29/D29</f>
        <v>-2.7685123415610406E-2</v>
      </c>
      <c r="J29" s="24" t="s">
        <v>15</v>
      </c>
      <c r="K29" s="26"/>
      <c r="M29" s="28" t="s">
        <v>62</v>
      </c>
    </row>
    <row r="30" spans="1:13" s="28" customFormat="1" ht="20.399999999999999" x14ac:dyDescent="0.3">
      <c r="A30" s="37" t="s">
        <v>80</v>
      </c>
      <c r="B30" s="20" t="s">
        <v>79</v>
      </c>
      <c r="C30" s="21"/>
      <c r="D30" s="22">
        <v>14950000</v>
      </c>
      <c r="E30" s="22">
        <v>17928000</v>
      </c>
      <c r="F30" s="22"/>
      <c r="G30" s="22">
        <v>-2978000</v>
      </c>
      <c r="H30" s="22">
        <f>F30+G30</f>
        <v>-2978000</v>
      </c>
      <c r="I30" s="23">
        <f>H30/D30</f>
        <v>-0.19919732441471572</v>
      </c>
      <c r="J30" s="24"/>
      <c r="K30" s="26" t="s">
        <v>81</v>
      </c>
      <c r="M30" s="28" t="s">
        <v>62</v>
      </c>
    </row>
    <row r="31" spans="1:13" s="28" customFormat="1" ht="20.399999999999999" customHeight="1" x14ac:dyDescent="0.3">
      <c r="A31" s="37" t="s">
        <v>84</v>
      </c>
      <c r="B31" s="20" t="s">
        <v>82</v>
      </c>
      <c r="C31" s="21"/>
      <c r="D31" s="22">
        <v>22000000</v>
      </c>
      <c r="E31" s="22">
        <v>22000000</v>
      </c>
      <c r="F31" s="22"/>
      <c r="G31" s="22"/>
      <c r="H31" s="22">
        <f>F31+G31</f>
        <v>0</v>
      </c>
      <c r="I31" s="23">
        <f>H31/D31</f>
        <v>0</v>
      </c>
      <c r="J31" s="24" t="s">
        <v>83</v>
      </c>
      <c r="K31" s="26"/>
    </row>
    <row r="32" spans="1:13" s="28" customFormat="1" ht="20.399999999999999" customHeight="1" x14ac:dyDescent="0.3">
      <c r="A32" s="37" t="s">
        <v>85</v>
      </c>
      <c r="B32" s="20" t="s">
        <v>86</v>
      </c>
      <c r="C32" s="21"/>
      <c r="D32" s="22">
        <v>45400000</v>
      </c>
      <c r="E32" s="22">
        <v>45400000</v>
      </c>
      <c r="F32" s="22"/>
      <c r="G32" s="22"/>
      <c r="H32" s="22">
        <f>F32+G32</f>
        <v>0</v>
      </c>
      <c r="I32" s="23">
        <f>H32/D32</f>
        <v>0</v>
      </c>
      <c r="J32" s="24" t="s">
        <v>87</v>
      </c>
      <c r="K32" s="26"/>
    </row>
    <row r="33" spans="1:13" s="28" customFormat="1" ht="20.399999999999999" customHeight="1" x14ac:dyDescent="0.3">
      <c r="A33" s="37" t="s">
        <v>90</v>
      </c>
      <c r="B33" s="20" t="s">
        <v>88</v>
      </c>
      <c r="C33" s="21"/>
      <c r="D33" s="22">
        <v>47500000</v>
      </c>
      <c r="E33" s="22">
        <v>47500000</v>
      </c>
      <c r="F33" s="22"/>
      <c r="G33" s="22"/>
      <c r="H33" s="22">
        <f>F33+G33</f>
        <v>0</v>
      </c>
      <c r="I33" s="23">
        <f>H33/D33</f>
        <v>0</v>
      </c>
      <c r="J33" s="24" t="s">
        <v>89</v>
      </c>
      <c r="K33" s="26"/>
    </row>
    <row r="34" spans="1:13" s="28" customFormat="1" ht="20.399999999999999" customHeight="1" x14ac:dyDescent="0.3">
      <c r="A34" s="37" t="s">
        <v>93</v>
      </c>
      <c r="B34" s="20" t="s">
        <v>92</v>
      </c>
      <c r="C34" s="21"/>
      <c r="D34" s="22">
        <v>11620000</v>
      </c>
      <c r="E34" s="22">
        <v>11620000</v>
      </c>
      <c r="F34" s="22"/>
      <c r="G34" s="22"/>
      <c r="H34" s="22">
        <f>F34+G34</f>
        <v>0</v>
      </c>
      <c r="I34" s="23">
        <f>H34/D34</f>
        <v>0</v>
      </c>
      <c r="J34" s="24" t="s">
        <v>73</v>
      </c>
      <c r="K34" s="26"/>
      <c r="M34" s="28" t="s">
        <v>62</v>
      </c>
    </row>
    <row r="35" spans="1:13" s="28" customFormat="1" ht="20.399999999999999" customHeight="1" x14ac:dyDescent="0.3">
      <c r="A35" s="37" t="s">
        <v>95</v>
      </c>
      <c r="B35" s="20" t="s">
        <v>94</v>
      </c>
      <c r="C35" s="21"/>
      <c r="D35" s="22">
        <v>14000000</v>
      </c>
      <c r="E35" s="22">
        <v>14000000</v>
      </c>
      <c r="F35" s="22"/>
      <c r="G35" s="22"/>
      <c r="H35" s="22">
        <f>F35+G35</f>
        <v>0</v>
      </c>
      <c r="I35" s="23">
        <f>H35/D35</f>
        <v>0</v>
      </c>
      <c r="J35" s="24" t="s">
        <v>73</v>
      </c>
      <c r="K35" s="26"/>
      <c r="M35" s="28" t="s">
        <v>62</v>
      </c>
    </row>
    <row r="36" spans="1:13" x14ac:dyDescent="0.3">
      <c r="A36" s="30" t="s">
        <v>50</v>
      </c>
      <c r="B36" s="30"/>
      <c r="C36" s="31"/>
      <c r="D36" s="31">
        <f>SUM(D5:D35)</f>
        <v>828087000</v>
      </c>
      <c r="E36" s="31">
        <f>SUM(E5:E35)</f>
        <v>831444000</v>
      </c>
      <c r="F36" s="31">
        <f>SUM(F5:F35)</f>
        <v>9700000</v>
      </c>
      <c r="G36" s="31">
        <f>SUM(G5:G35)</f>
        <v>-13076000</v>
      </c>
      <c r="H36" s="31">
        <f>SUM(H5:H35)</f>
        <v>-3376000</v>
      </c>
      <c r="I36" s="32">
        <f>H36/D36</f>
        <v>-4.0768663196016847E-3</v>
      </c>
      <c r="J36" s="31"/>
      <c r="K36" s="31"/>
    </row>
    <row r="37" spans="1:13" x14ac:dyDescent="0.3">
      <c r="A37" s="33" t="s">
        <v>51</v>
      </c>
    </row>
    <row r="38" spans="1:13" x14ac:dyDescent="0.3">
      <c r="A38" s="35" t="s">
        <v>52</v>
      </c>
    </row>
    <row r="39" spans="1:13" x14ac:dyDescent="0.3">
      <c r="A39" s="35" t="s">
        <v>53</v>
      </c>
    </row>
    <row r="44" spans="1:13" x14ac:dyDescent="0.3">
      <c r="A44" s="36"/>
      <c r="B44" s="18"/>
    </row>
    <row r="45" spans="1:13" x14ac:dyDescent="0.3">
      <c r="B45" s="18"/>
    </row>
    <row r="46" spans="1:13" x14ac:dyDescent="0.3">
      <c r="B46" s="18"/>
    </row>
    <row r="47" spans="1:13" x14ac:dyDescent="0.3">
      <c r="B47" s="18"/>
    </row>
    <row r="48" spans="1:13" x14ac:dyDescent="0.3">
      <c r="B48" s="18"/>
    </row>
  </sheetData>
  <autoFilter ref="A4:M39">
    <sortState ref="A5:M39">
      <sortCondition ref="C4:C39"/>
    </sortState>
  </autoFilter>
  <customSheetViews>
    <customSheetView guid="{ABEF2A83-910A-49A4-A3B1-7F3F86E1C0F9}" showPageBreaks="1" showAutoFilter="1">
      <selection sqref="A1:Q41"/>
      <rowBreaks count="1" manualBreakCount="1">
        <brk id="41" max="16383" man="1"/>
      </rowBreaks>
      <colBreaks count="1" manualBreakCount="1">
        <brk id="17" max="78" man="1"/>
      </colBreaks>
      <pageMargins left="0.7" right="0.7" top="0.75" bottom="0.75" header="0.3" footer="0.3"/>
      <pageSetup paperSize="9" scale="52" orientation="landscape" verticalDpi="0" r:id="rId1"/>
      <autoFilter ref="A4:S44"/>
    </customSheetView>
  </customSheetViews>
  <dataValidations disablePrompts="1" count="1">
    <dataValidation type="list" allowBlank="1" showInputMessage="1" showErrorMessage="1" sqref="E1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2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Öst</dc:creator>
  <cp:lastModifiedBy>Åsa Hansson</cp:lastModifiedBy>
  <cp:lastPrinted>2019-01-31T12:19:26Z</cp:lastPrinted>
  <dcterms:created xsi:type="dcterms:W3CDTF">2019-01-10T14:28:35Z</dcterms:created>
  <dcterms:modified xsi:type="dcterms:W3CDTF">2019-01-31T12:19:34Z</dcterms:modified>
</cp:coreProperties>
</file>